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2.xml" ContentType="application/vnd.openxmlformats-officedocument.themeOverride+xml"/>
  <Override PartName="/xl/drawings/drawing2.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3.xml" ContentType="application/vnd.openxmlformats-officedocument.themeOverrid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4.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3"/>
  <workbookPr showInkAnnotation="0" codeName="ThisWorkbook" autoCompressPictures="0"/>
  <mc:AlternateContent xmlns:mc="http://schemas.openxmlformats.org/markup-compatibility/2006">
    <mc:Choice Requires="x15">
      <x15ac:absPath xmlns:x15ac="http://schemas.microsoft.com/office/spreadsheetml/2010/11/ac" url="/Users/liesbeth/ShareFile/Shared Folders/internal/projecten - lopend/P0204 - ROZ - BMO Twente/Tools/Winstcalculator/"/>
    </mc:Choice>
  </mc:AlternateContent>
  <xr:revisionPtr revIDLastSave="0" documentId="13_ncr:1_{9BA60575-8088-5440-8E53-32F30D79C189}" xr6:coauthVersionLast="34" xr6:coauthVersionMax="34" xr10:uidLastSave="{00000000-0000-0000-0000-000000000000}"/>
  <bookViews>
    <workbookView xWindow="0" yWindow="460" windowWidth="28800" windowHeight="15980" tabRatio="500" activeTab="2" xr2:uid="{00000000-000D-0000-FFFF-FFFF00000000}"/>
  </bookViews>
  <sheets>
    <sheet name="How to use" sheetId="3" r:id="rId1"/>
    <sheet name="Template" sheetId="4" r:id="rId2"/>
    <sheet name="Example" sheetId="1" r:id="rId3"/>
  </sheets>
  <definedNames>
    <definedName name="_xlnm.Print_Area" localSheetId="2">Example!$A$1:$L$34</definedName>
    <definedName name="_xlnm.Print_Area" localSheetId="1">Template!$A$1:$L$34</definedName>
    <definedName name="TotalMonthlyExpenses" localSheetId="1">Template!$B$11</definedName>
    <definedName name="TotalMonthlyExpenses">Example!$B$11</definedName>
    <definedName name="TotalMonthlyIncome" localSheetId="1">Template!$B$8</definedName>
    <definedName name="TotalMonthlyIncome">Example!$B$8</definedName>
  </definedNames>
  <calcPr calcId="179017"/>
  <customWorkbookViews>
    <customWorkbookView name="j" guid="{C1978395-E8B6-0344-A180-6F31AE067C04}" windowWidth="960" windowHeight="790" tabRatio="500" activeSheetId="1"/>
  </customWorkbookViews>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G19" i="4" l="1"/>
  <c r="G20" i="4"/>
  <c r="G21" i="4"/>
  <c r="G22" i="4"/>
  <c r="G23" i="4"/>
  <c r="G24" i="4"/>
  <c r="G25" i="4"/>
  <c r="G26" i="4"/>
  <c r="G27" i="4"/>
  <c r="G28" i="4"/>
  <c r="G19" i="1"/>
  <c r="G20" i="1"/>
  <c r="G21" i="1"/>
  <c r="G22" i="1"/>
  <c r="G23" i="1"/>
  <c r="G24" i="1"/>
  <c r="G25" i="1"/>
  <c r="G26" i="1"/>
  <c r="G27" i="1"/>
  <c r="G28" i="1"/>
  <c r="B17" i="4"/>
  <c r="H2" i="4"/>
  <c r="P7" i="4"/>
  <c r="P6" i="4"/>
  <c r="P5" i="4"/>
  <c r="B15" i="4" l="1"/>
  <c r="B11" i="4"/>
  <c r="B8" i="4"/>
  <c r="B5" i="4"/>
  <c r="B2" i="4"/>
  <c r="I28" i="4" l="1"/>
  <c r="E28" i="4"/>
  <c r="I27" i="4"/>
  <c r="E27" i="4"/>
  <c r="I26" i="4"/>
  <c r="E26" i="4"/>
  <c r="I25" i="4"/>
  <c r="E25" i="4"/>
  <c r="I24" i="4"/>
  <c r="E24" i="4"/>
  <c r="I23" i="4"/>
  <c r="E23" i="4"/>
  <c r="I22" i="4"/>
  <c r="E22" i="4"/>
  <c r="I21" i="4"/>
  <c r="E21" i="4"/>
  <c r="I20" i="4"/>
  <c r="E20" i="4"/>
  <c r="I19" i="4"/>
  <c r="E19" i="4"/>
  <c r="B7" i="4" s="1"/>
  <c r="B10" i="4"/>
  <c r="I24" i="1"/>
  <c r="I25" i="1"/>
  <c r="I26" i="1"/>
  <c r="I27" i="1"/>
  <c r="I28" i="1"/>
  <c r="E24" i="1"/>
  <c r="E25" i="1"/>
  <c r="E26" i="1"/>
  <c r="E27" i="1"/>
  <c r="E28" i="1"/>
  <c r="H48" i="1"/>
  <c r="I48" i="1"/>
  <c r="J48" i="1"/>
  <c r="K48" i="1"/>
  <c r="L48" i="1"/>
  <c r="H49" i="1"/>
  <c r="I49" i="1"/>
  <c r="J49" i="1"/>
  <c r="K49" i="1"/>
  <c r="L49" i="1"/>
  <c r="E19" i="1"/>
  <c r="B7" i="1" s="1"/>
  <c r="I19" i="1"/>
  <c r="B10" i="1" s="1"/>
  <c r="I20" i="1"/>
  <c r="I21" i="1"/>
  <c r="I22" i="1"/>
  <c r="I23" i="1"/>
  <c r="E20" i="1"/>
  <c r="E21" i="1"/>
  <c r="E22" i="1"/>
  <c r="E23" i="1"/>
  <c r="H47" i="1"/>
  <c r="I47" i="1"/>
  <c r="J47" i="1"/>
  <c r="K47" i="1"/>
  <c r="L47" i="1"/>
  <c r="H51" i="1"/>
  <c r="I51" i="1"/>
  <c r="J51" i="1"/>
  <c r="K51" i="1"/>
  <c r="H52" i="1"/>
  <c r="I52" i="1"/>
  <c r="J52" i="1"/>
  <c r="K52" i="1"/>
  <c r="L52" i="1"/>
  <c r="L51" i="1"/>
  <c r="B13" i="4" l="1"/>
  <c r="B13" i="1"/>
</calcChain>
</file>

<file path=xl/sharedStrings.xml><?xml version="1.0" encoding="utf-8"?>
<sst xmlns="http://schemas.openxmlformats.org/spreadsheetml/2006/main" count="75" uniqueCount="55">
  <si>
    <t>date</t>
  </si>
  <si>
    <t xml:space="preserve">  Earnings after tax</t>
  </si>
  <si>
    <t xml:space="preserve">  Cumulative cash flow</t>
  </si>
  <si>
    <t>Week</t>
  </si>
  <si>
    <t>Machines</t>
  </si>
  <si>
    <t>R&amp;D</t>
  </si>
  <si>
    <t xml:space="preserve">Aircare systems </t>
  </si>
  <si>
    <t>De Winstcalculator helpt je te bepalen of de inkomsten van je producten of diensten voldoende zijn om je kosten te dekken. Dit is nodig om in te kunnen schatten of je bedrijf winstgevend is. Kosten zijn verdeeld in twee typen: vaste kosten en variabele kosten. Weten of je bedrijf winstgevend is, is een kritieke succesfactor. Dit zegt je of je jouw bedrijf moeten veranderen of naar nieuwe bedrijfsideeën moet zoeken.</t>
  </si>
  <si>
    <t>Tips voor gebruik</t>
  </si>
  <si>
    <t>Je kunt de Winstcalculator zelf gebruiken maar je kunt ook de hulp van iemand inschakelen die diepere financiële kennis heeft, zoals iemand uit je financiële afdeling (als je die hebt).</t>
  </si>
  <si>
    <t>Gebruik van de tool</t>
  </si>
  <si>
    <t xml:space="preserve">De Winst Calculator helpt je om beter te begrijpen waarom je bedrijf winstgevend is. Het ondersteunt je in het nemen van beslissingen voor de strategie van je bedrijf. </t>
  </si>
  <si>
    <t>Om de berekeningen te maken is het soms noodzakelijk om inschattingen te maken.</t>
  </si>
  <si>
    <t>Tijdsperiode</t>
  </si>
  <si>
    <t>Bepaal voor welke tijdsperiode je de winst van je bedrijf wilt berekenen. Je kunt de winst voor een week, een maand of een jaar berekenen. Langer dan een jaar is ook mogelijk, maar dan moet je veel aannames gaan doen. Over het algemeen geldt hoe langer de tijdsperiode, des te minder betrouwbaar de berekening.</t>
  </si>
  <si>
    <t>Item</t>
  </si>
  <si>
    <t xml:space="preserve">Om je winst te kunnen berekenen moet je nadenken over hoe je je geld verdient. Wat zijn de producten of diensten die je verkoopt? Waarvoor betalen je klanten of partners jou? Schrijf de producten of diensten op onder ‘item’. </t>
  </si>
  <si>
    <t>Verkoopvolume</t>
  </si>
  <si>
    <t>Maak voor ieder item een inschatting hoeveel je hiervan zal gaan verkopen in de gekozen periode. Noteer dit aantal in het vak ‘verkoopvolume’.</t>
  </si>
  <si>
    <t>Prijs</t>
  </si>
  <si>
    <t>Schrijf de prijs van elk item op. Bepaal hoeveel geld je gaat vragen voor elk product en dienst. Heb je naast losse producten of diensten ook package deals? Maak hiervoor dan een apart item, verkoopvolume en prijs aan.</t>
  </si>
  <si>
    <t>Variabele kosten</t>
  </si>
  <si>
    <t>Hoeveel kost het om een product te maken of een dienst te leveren? Bepaal de kosten voor het maken van één enkele eenheid. Betrek hierbij alleen de kosten die variabel zijn, dat wil zeggen de kosten die alleen gemaakt worden als het product of de dienst gemaakt en verkocht wordt. Denk aan materiaalkosten, transport, productie of manuren.</t>
  </si>
  <si>
    <t>Winstcalculator</t>
  </si>
  <si>
    <t>Omzet</t>
  </si>
  <si>
    <t>PRODUCT</t>
  </si>
  <si>
    <t>Bus Luchtverfrisser</t>
  </si>
  <si>
    <t>Multi-fase luchtverfrisser</t>
  </si>
  <si>
    <t>Automatische geurverspreider</t>
  </si>
  <si>
    <t>Geur navulling</t>
  </si>
  <si>
    <t>Luchtverfrisser navulling</t>
  </si>
  <si>
    <t>Automatische ozon generator</t>
  </si>
  <si>
    <t xml:space="preserve">Geur spuitbussen </t>
  </si>
  <si>
    <t>VERKOCHT</t>
  </si>
  <si>
    <t>PRIJS</t>
  </si>
  <si>
    <t>TOTAAL</t>
  </si>
  <si>
    <t>KOSTEN</t>
  </si>
  <si>
    <t>Variabele Kosten</t>
  </si>
  <si>
    <t>Vaste Kosten</t>
  </si>
  <si>
    <t>Mensen</t>
  </si>
  <si>
    <t>Huur</t>
  </si>
  <si>
    <t>Diensten</t>
  </si>
  <si>
    <t>Telefoon</t>
  </si>
  <si>
    <t>WINST</t>
  </si>
  <si>
    <t>TOTALE KOSTEN</t>
  </si>
  <si>
    <t>TOTALE OMZET</t>
  </si>
  <si>
    <t>winstcalculator</t>
  </si>
  <si>
    <t>Winst</t>
  </si>
  <si>
    <t>Naam</t>
  </si>
  <si>
    <t>Periode</t>
  </si>
  <si>
    <t>Maand</t>
  </si>
  <si>
    <t>Jaar</t>
  </si>
  <si>
    <t>AANTAL</t>
  </si>
  <si>
    <t>Vaste kosten</t>
  </si>
  <si>
    <t>Internet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</si>
</sst>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44" formatCode="_-&quot;€&quot;* #,##0.00_-;\-&quot;€&quot;* #,##0.00_-;_-&quot;€&quot;* &quot;-&quot;??_-;_-@_-"/>
    <numFmt numFmtId="164" formatCode="_-* #,##0.00_-;_-* #,##0.00\-;_-* &quot;-&quot;??_-;_-@_-"/>
    <numFmt numFmtId="165" formatCode="_-&quot;€&quot;\ * #,##0.00_-;_-&quot;€&quot;\ * #,##0.00\-;_-&quot;€&quot;\ * &quot;-&quot;??_-;_-@_-"/>
    <numFmt numFmtId="166" formatCode="_-&quot;€&quot;\ * #,##0_-;_-&quot;€&quot;\ * #,##0\-;_-&quot;€&quot;\ * &quot;-&quot;??_-;_-@_-"/>
    <numFmt numFmtId="167" formatCode="_-* #,##0_-;_-* #,##0\-;_-* &quot;-&quot;??_-;_-@_-"/>
    <numFmt numFmtId="168" formatCode="_-&quot;€&quot;* #,##0_-;\-&quot;€&quot;* #,##0_-;_-&quot;€&quot;* &quot;-&quot;??_-;_-@_-"/>
    <numFmt numFmtId="169" formatCode="&quot;$&quot;#,##0.00"/>
    <numFmt numFmtId="170" formatCode="_([$€-2]\ * #,##0.00_);_([$€-2]\ * \(#,##0.00\);_([$€-2]\ * &quot;-&quot;??_);_(@_)"/>
    <numFmt numFmtId="171" formatCode="_([$€-2]\ * #,##0_);_([$€-2]\ * \(#,##0\);_([$€-2]\ * &quot;-&quot;??_);_(@_)"/>
    <numFmt numFmtId="172" formatCode="[$-809]d\ mmmm\ yyyy;@"/>
  </numFmts>
  <fonts count="41"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5"/>
      <color theme="3"/>
      <name val="Calibri"/>
      <family val="2"/>
      <scheme val="minor"/>
    </font>
    <font>
      <b/>
      <sz val="13"/>
      <color theme="3"/>
      <name val="Calibri"/>
      <family val="2"/>
      <scheme val="minor"/>
    </font>
    <font>
      <u/>
      <sz val="12"/>
      <color theme="10"/>
      <name val="Calibri"/>
      <family val="2"/>
      <scheme val="minor"/>
    </font>
    <font>
      <u/>
      <sz val="12"/>
      <color theme="11"/>
      <name val="Calibri"/>
      <family val="2"/>
      <scheme val="minor"/>
    </font>
    <font>
      <sz val="8"/>
      <name val="Calibri"/>
      <family val="2"/>
      <scheme val="minor"/>
    </font>
    <font>
      <sz val="9"/>
      <color theme="1"/>
      <name val="Calibri"/>
      <family val="2"/>
      <scheme val="minor"/>
    </font>
    <font>
      <sz val="9"/>
      <color rgb="FF7030A0"/>
      <name val="Calibri"/>
      <family val="2"/>
      <scheme val="minor"/>
    </font>
    <font>
      <sz val="9"/>
      <color theme="0"/>
      <name val="Calibri"/>
      <family val="2"/>
      <scheme val="minor"/>
    </font>
    <font>
      <b/>
      <sz val="9"/>
      <color theme="0"/>
      <name val="Calibri"/>
      <family val="2"/>
      <scheme val="minor"/>
    </font>
    <font>
      <b/>
      <sz val="11"/>
      <color theme="3"/>
      <name val="Calibri"/>
      <family val="2"/>
      <scheme val="minor"/>
    </font>
    <font>
      <sz val="13"/>
      <color theme="1"/>
      <name val="Calibri"/>
      <family val="2"/>
      <scheme val="minor"/>
    </font>
    <font>
      <sz val="12"/>
      <color theme="1"/>
      <name val="Arial"/>
      <family val="2"/>
    </font>
    <font>
      <b/>
      <sz val="18"/>
      <color rgb="FF69388A"/>
      <name val="Arial"/>
      <family val="2"/>
    </font>
    <font>
      <b/>
      <sz val="16"/>
      <color rgb="FF69388A"/>
      <name val="Arial"/>
      <family val="2"/>
    </font>
    <font>
      <sz val="9"/>
      <color theme="1"/>
      <name val="Arial"/>
      <family val="2"/>
    </font>
    <font>
      <sz val="14"/>
      <color theme="1"/>
      <name val="Arial"/>
      <family val="2"/>
    </font>
    <font>
      <b/>
      <sz val="9"/>
      <color rgb="FF693800"/>
      <name val="Arial"/>
      <family val="2"/>
    </font>
    <font>
      <b/>
      <sz val="9"/>
      <color theme="3"/>
      <name val="Arial"/>
      <family val="2"/>
    </font>
    <font>
      <sz val="14"/>
      <color rgb="FF7030A0"/>
      <name val="Arial"/>
      <family val="2"/>
    </font>
    <font>
      <sz val="10"/>
      <color rgb="FFFF0000"/>
      <name val="Arial"/>
      <family val="2"/>
    </font>
    <font>
      <sz val="10"/>
      <color rgb="FF60605E"/>
      <name val="Arial"/>
      <family val="2"/>
    </font>
    <font>
      <sz val="10"/>
      <color rgb="FFD8D8D1"/>
      <name val="Arial"/>
      <family val="2"/>
    </font>
    <font>
      <sz val="24"/>
      <color rgb="FF60605E"/>
      <name val="Arial"/>
      <family val="2"/>
    </font>
    <font>
      <sz val="12"/>
      <color rgb="FF7030A0"/>
      <name val="Arial"/>
      <family val="2"/>
    </font>
    <font>
      <sz val="10"/>
      <color theme="0"/>
      <name val="Arial"/>
      <family val="2"/>
    </font>
    <font>
      <b/>
      <sz val="13"/>
      <color rgb="FF60605E"/>
      <name val="Arial"/>
      <family val="2"/>
    </font>
    <font>
      <sz val="13"/>
      <color rgb="FF60605E"/>
      <name val="Arial"/>
      <family val="2"/>
    </font>
    <font>
      <sz val="11"/>
      <color rgb="FF60605E"/>
      <name val="Arial"/>
      <family val="2"/>
    </font>
    <font>
      <sz val="12"/>
      <color rgb="FF60605E"/>
      <name val="Arial"/>
      <family val="2"/>
    </font>
    <font>
      <sz val="13"/>
      <color theme="1"/>
      <name val="Arial"/>
      <family val="2"/>
    </font>
    <font>
      <sz val="9"/>
      <color rgb="FF7030A0"/>
      <name val="Arial"/>
      <family val="2"/>
    </font>
    <font>
      <b/>
      <sz val="12"/>
      <color theme="1"/>
      <name val="Calibri"/>
      <family val="2"/>
      <scheme val="minor"/>
    </font>
    <font>
      <b/>
      <sz val="13"/>
      <color rgb="FF60605E"/>
      <name val="Calibri"/>
      <family val="2"/>
    </font>
    <font>
      <sz val="12"/>
      <color rgb="FF7030A0"/>
      <name val="Calibri"/>
      <family val="2"/>
    </font>
    <font>
      <sz val="11"/>
      <color rgb="FF60605E"/>
      <name val="Calibri"/>
      <family val="2"/>
    </font>
    <font>
      <sz val="9"/>
      <color rgb="FF6F2FA1"/>
      <name val="Calibri"/>
      <family val="2"/>
      <scheme val="minor"/>
    </font>
  </fonts>
  <fills count="3">
    <fill>
      <patternFill patternType="none"/>
    </fill>
    <fill>
      <patternFill patternType="gray125"/>
    </fill>
    <fill>
      <patternFill patternType="solid">
        <fgColor rgb="FFFFFFFF"/>
        <bgColor rgb="FF000000"/>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thick">
        <color rgb="FF000000"/>
      </bottom>
      <diagonal/>
    </border>
    <border>
      <left/>
      <right/>
      <top style="thick">
        <color rgb="FF3E3E00"/>
      </top>
      <bottom/>
      <diagonal/>
    </border>
    <border>
      <left/>
      <right/>
      <top/>
      <bottom style="thin">
        <color auto="1"/>
      </bottom>
      <diagonal/>
    </border>
    <border>
      <left/>
      <right/>
      <top/>
      <bottom style="medium">
        <color theme="4" tint="0.39997558519241921"/>
      </bottom>
      <diagonal/>
    </border>
    <border>
      <left/>
      <right/>
      <top/>
      <bottom style="thin">
        <color theme="2" tint="-0.24994659260841701"/>
      </bottom>
      <diagonal/>
    </border>
    <border>
      <left/>
      <right/>
      <top style="thin">
        <color theme="2" tint="-0.24994659260841701"/>
      </top>
      <bottom/>
      <diagonal/>
    </border>
    <border>
      <left style="thin">
        <color theme="0"/>
      </left>
      <right/>
      <top/>
      <bottom/>
      <diagonal/>
    </border>
  </borders>
  <cellStyleXfs count="23">
    <xf numFmtId="0" fontId="0" fillId="0" borderId="0"/>
    <xf numFmtId="165" fontId="4" fillId="0" borderId="0" applyFont="0" applyFill="0" applyBorder="0" applyAlignment="0" applyProtection="0"/>
    <xf numFmtId="0" fontId="5" fillId="0" borderId="1" applyNumberFormat="0" applyFill="0" applyAlignment="0" applyProtection="0"/>
    <xf numFmtId="0" fontId="6" fillId="0" borderId="2" applyNumberFormat="0" applyFill="0" applyAlignment="0" applyProtection="0"/>
    <xf numFmtId="0" fontId="7" fillId="0" borderId="0" applyNumberFormat="0" applyFill="0" applyBorder="0" applyAlignment="0" applyProtection="0"/>
    <xf numFmtId="0" fontId="8" fillId="0" borderId="0" applyNumberFormat="0" applyFill="0" applyBorder="0" applyAlignment="0" applyProtection="0"/>
    <xf numFmtId="164" fontId="3" fillId="0" borderId="0" applyFon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14" fillId="0" borderId="6" applyNumberFormat="0" applyFill="0" applyAlignment="0" applyProtection="0"/>
    <xf numFmtId="9" fontId="2"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cellStyleXfs>
  <cellXfs count="79">
    <xf numFmtId="0" fontId="0" fillId="0" borderId="0" xfId="0"/>
    <xf numFmtId="0" fontId="10" fillId="0" borderId="0" xfId="0" applyFont="1" applyProtection="1"/>
    <xf numFmtId="0" fontId="10" fillId="0" borderId="0" xfId="0" applyFont="1" applyBorder="1" applyProtection="1"/>
    <xf numFmtId="0" fontId="12" fillId="0" borderId="0" xfId="0" applyFont="1" applyProtection="1"/>
    <xf numFmtId="0" fontId="13" fillId="0" borderId="0" xfId="0" applyFont="1" applyAlignment="1" applyProtection="1">
      <alignment horizontal="right"/>
    </xf>
    <xf numFmtId="166" fontId="12" fillId="0" borderId="0" xfId="1" applyNumberFormat="1" applyFont="1" applyProtection="1"/>
    <xf numFmtId="167" fontId="12" fillId="0" borderId="0" xfId="6" applyNumberFormat="1" applyFont="1" applyProtection="1"/>
    <xf numFmtId="2" fontId="12" fillId="0" borderId="0" xfId="0" applyNumberFormat="1" applyFont="1" applyProtection="1"/>
    <xf numFmtId="0" fontId="11" fillId="0" borderId="0" xfId="0" applyFont="1" applyProtection="1"/>
    <xf numFmtId="44" fontId="13" fillId="0" borderId="0" xfId="1" applyNumberFormat="1" applyFont="1" applyProtection="1"/>
    <xf numFmtId="164" fontId="12" fillId="0" borderId="0" xfId="6" applyFont="1" applyProtection="1"/>
    <xf numFmtId="0" fontId="15" fillId="0" borderId="0" xfId="0" applyFont="1" applyProtection="1"/>
    <xf numFmtId="9" fontId="10" fillId="0" borderId="0" xfId="20" applyFont="1" applyProtection="1"/>
    <xf numFmtId="44" fontId="13" fillId="0" borderId="0" xfId="21" applyNumberFormat="1" applyFont="1" applyProtection="1"/>
    <xf numFmtId="166" fontId="12" fillId="0" borderId="0" xfId="21" applyNumberFormat="1" applyFont="1" applyProtection="1"/>
    <xf numFmtId="167" fontId="12" fillId="0" borderId="0" xfId="22" applyNumberFormat="1" applyFont="1" applyProtection="1"/>
    <xf numFmtId="164" fontId="12" fillId="0" borderId="0" xfId="22" applyFont="1" applyProtection="1"/>
    <xf numFmtId="0" fontId="17" fillId="0" borderId="0" xfId="0" applyFont="1" applyAlignment="1" applyProtection="1">
      <alignment vertical="top"/>
    </xf>
    <xf numFmtId="0" fontId="18" fillId="0" borderId="0" xfId="0" applyFont="1" applyAlignment="1" applyProtection="1">
      <alignment vertical="top"/>
    </xf>
    <xf numFmtId="0" fontId="19" fillId="0" borderId="0" xfId="0" applyFont="1" applyProtection="1"/>
    <xf numFmtId="0" fontId="19" fillId="0" borderId="0" xfId="0" applyFont="1" applyAlignment="1" applyProtection="1">
      <alignment horizontal="right"/>
    </xf>
    <xf numFmtId="0" fontId="21" fillId="0" borderId="3" xfId="2" applyFont="1" applyBorder="1" applyProtection="1"/>
    <xf numFmtId="0" fontId="22" fillId="0" borderId="3" xfId="2" applyFont="1" applyBorder="1" applyProtection="1"/>
    <xf numFmtId="0" fontId="21" fillId="0" borderId="0" xfId="0" applyFont="1" applyAlignment="1" applyProtection="1">
      <alignment horizontal="right"/>
    </xf>
    <xf numFmtId="0" fontId="21" fillId="0" borderId="0" xfId="0" applyFont="1" applyProtection="1"/>
    <xf numFmtId="0" fontId="24" fillId="2" borderId="0" xfId="0" applyFont="1" applyFill="1" applyAlignment="1">
      <alignment horizontal="left" vertical="center"/>
    </xf>
    <xf numFmtId="0" fontId="25" fillId="2" borderId="0" xfId="0" applyFont="1" applyFill="1" applyAlignment="1">
      <alignment horizontal="left" vertical="center"/>
    </xf>
    <xf numFmtId="0" fontId="26" fillId="2" borderId="0" xfId="0" applyFont="1" applyFill="1" applyAlignment="1">
      <alignment horizontal="left" vertical="center"/>
    </xf>
    <xf numFmtId="0" fontId="25" fillId="2" borderId="0" xfId="0" applyFont="1" applyFill="1"/>
    <xf numFmtId="169" fontId="26" fillId="2" borderId="0" xfId="0" applyNumberFormat="1" applyFont="1" applyFill="1" applyAlignment="1">
      <alignment horizontal="left" vertical="center"/>
    </xf>
    <xf numFmtId="9" fontId="25" fillId="2" borderId="0" xfId="0" applyNumberFormat="1" applyFont="1" applyFill="1" applyAlignment="1">
      <alignment vertical="center"/>
    </xf>
    <xf numFmtId="9" fontId="25" fillId="2" borderId="0" xfId="0" applyNumberFormat="1" applyFont="1" applyFill="1" applyAlignment="1">
      <alignment horizontal="center" vertical="center"/>
    </xf>
    <xf numFmtId="0" fontId="28" fillId="2" borderId="0" xfId="3" applyFont="1" applyFill="1" applyBorder="1" applyAlignment="1">
      <alignment horizontal="left" vertical="center"/>
    </xf>
    <xf numFmtId="168" fontId="16" fillId="2" borderId="0" xfId="0" applyNumberFormat="1" applyFont="1" applyFill="1" applyAlignment="1" applyProtection="1">
      <alignment horizontal="left" vertical="center"/>
      <protection locked="0"/>
    </xf>
    <xf numFmtId="168" fontId="29" fillId="2" borderId="0" xfId="0" applyNumberFormat="1" applyFont="1" applyFill="1" applyAlignment="1">
      <alignment horizontal="left" vertical="center"/>
    </xf>
    <xf numFmtId="0" fontId="30" fillId="2" borderId="0" xfId="2" applyFont="1" applyFill="1" applyBorder="1" applyAlignment="1">
      <alignment horizontal="left"/>
    </xf>
    <xf numFmtId="0" fontId="31" fillId="2" borderId="0" xfId="2" applyFont="1" applyFill="1" applyBorder="1" applyAlignment="1">
      <alignment horizontal="left"/>
    </xf>
    <xf numFmtId="0" fontId="31" fillId="2" borderId="0" xfId="0" applyFont="1" applyFill="1"/>
    <xf numFmtId="0" fontId="28" fillId="2" borderId="7" xfId="3" applyFont="1" applyFill="1" applyBorder="1" applyAlignment="1">
      <alignment horizontal="left" vertical="center"/>
    </xf>
    <xf numFmtId="0" fontId="28" fillId="2" borderId="0" xfId="0" applyFont="1" applyFill="1" applyAlignment="1">
      <alignment horizontal="left" vertical="center"/>
    </xf>
    <xf numFmtId="0" fontId="32" fillId="2" borderId="8" xfId="0" applyFont="1" applyFill="1" applyBorder="1" applyAlignment="1" applyProtection="1">
      <alignment horizontal="left" vertical="center"/>
      <protection locked="0"/>
    </xf>
    <xf numFmtId="0" fontId="33" fillId="2" borderId="8" xfId="0" applyFont="1" applyFill="1" applyBorder="1" applyAlignment="1" applyProtection="1">
      <alignment horizontal="center" vertical="center"/>
      <protection locked="0"/>
    </xf>
    <xf numFmtId="170" fontId="33" fillId="2" borderId="8" xfId="1" applyNumberFormat="1" applyFont="1" applyFill="1" applyBorder="1" applyAlignment="1" applyProtection="1">
      <alignment horizontal="center" vertical="center"/>
      <protection locked="0"/>
    </xf>
    <xf numFmtId="170" fontId="33" fillId="2" borderId="0" xfId="0" applyNumberFormat="1" applyFont="1" applyFill="1" applyAlignment="1">
      <alignment horizontal="left" vertical="center"/>
    </xf>
    <xf numFmtId="0" fontId="33" fillId="2" borderId="0" xfId="0" applyFont="1" applyFill="1" applyAlignment="1">
      <alignment horizontal="left" vertical="center"/>
    </xf>
    <xf numFmtId="14" fontId="33" fillId="2" borderId="0" xfId="0" applyNumberFormat="1" applyFont="1" applyFill="1" applyAlignment="1">
      <alignment horizontal="left" vertical="center"/>
    </xf>
    <xf numFmtId="14" fontId="33" fillId="2" borderId="0" xfId="0" applyNumberFormat="1" applyFont="1" applyFill="1" applyAlignment="1">
      <alignment horizontal="left"/>
    </xf>
    <xf numFmtId="14" fontId="25" fillId="2" borderId="0" xfId="0" applyNumberFormat="1" applyFont="1" applyFill="1" applyAlignment="1">
      <alignment horizontal="left"/>
    </xf>
    <xf numFmtId="0" fontId="33" fillId="2" borderId="9" xfId="0" applyFont="1" applyFill="1" applyBorder="1" applyAlignment="1">
      <alignment horizontal="left" vertical="center"/>
    </xf>
    <xf numFmtId="169" fontId="33" fillId="2" borderId="0" xfId="0" applyNumberFormat="1" applyFont="1" applyFill="1" applyAlignment="1">
      <alignment horizontal="left" vertical="center"/>
    </xf>
    <xf numFmtId="0" fontId="33" fillId="2" borderId="0" xfId="0" applyFont="1" applyFill="1" applyAlignment="1">
      <alignment horizontal="left"/>
    </xf>
    <xf numFmtId="0" fontId="19" fillId="0" borderId="4" xfId="0" applyFont="1" applyBorder="1" applyProtection="1"/>
    <xf numFmtId="0" fontId="16" fillId="0" borderId="0" xfId="0" applyFont="1"/>
    <xf numFmtId="0" fontId="34" fillId="0" borderId="0" xfId="0" applyFont="1" applyProtection="1"/>
    <xf numFmtId="0" fontId="33" fillId="2" borderId="8" xfId="0" applyFont="1" applyFill="1" applyBorder="1" applyAlignment="1" applyProtection="1">
      <alignment horizontal="left" vertical="center"/>
      <protection locked="0"/>
    </xf>
    <xf numFmtId="170" fontId="33" fillId="2" borderId="8" xfId="21" applyNumberFormat="1" applyFont="1" applyFill="1" applyBorder="1" applyAlignment="1" applyProtection="1">
      <alignment horizontal="center" vertical="center"/>
      <protection locked="0"/>
    </xf>
    <xf numFmtId="0" fontId="33" fillId="2" borderId="0" xfId="0" applyNumberFormat="1" applyFont="1" applyFill="1" applyAlignment="1">
      <alignment horizontal="left" vertical="center"/>
    </xf>
    <xf numFmtId="0" fontId="19" fillId="0" borderId="0" xfId="0" applyFont="1" applyBorder="1" applyProtection="1"/>
    <xf numFmtId="0" fontId="35" fillId="0" borderId="0" xfId="0" applyFont="1" applyProtection="1"/>
    <xf numFmtId="0" fontId="0" fillId="0" borderId="0" xfId="0" applyAlignment="1">
      <alignment vertical="center" wrapText="1"/>
    </xf>
    <xf numFmtId="0" fontId="36" fillId="0" borderId="0" xfId="0" applyFont="1"/>
    <xf numFmtId="0" fontId="36" fillId="0" borderId="0" xfId="0" applyFont="1" applyAlignment="1">
      <alignment vertical="center" wrapText="1"/>
    </xf>
    <xf numFmtId="0" fontId="37" fillId="2" borderId="0" xfId="2" applyFont="1" applyFill="1" applyBorder="1" applyAlignment="1">
      <alignment horizontal="left"/>
    </xf>
    <xf numFmtId="0" fontId="38" fillId="2" borderId="7" xfId="3" applyFont="1" applyFill="1" applyBorder="1" applyAlignment="1">
      <alignment horizontal="left" vertical="center"/>
    </xf>
    <xf numFmtId="0" fontId="39" fillId="2" borderId="8" xfId="0" applyFont="1" applyFill="1" applyBorder="1" applyAlignment="1" applyProtection="1">
      <alignment horizontal="left" vertical="center"/>
      <protection locked="0"/>
    </xf>
    <xf numFmtId="0" fontId="38" fillId="2" borderId="7" xfId="3" applyFont="1" applyFill="1" applyBorder="1" applyAlignment="1">
      <alignment horizontal="center" vertical="center"/>
    </xf>
    <xf numFmtId="0" fontId="38" fillId="2" borderId="0" xfId="0" applyFont="1" applyFill="1" applyAlignment="1">
      <alignment horizontal="left" vertical="center"/>
    </xf>
    <xf numFmtId="0" fontId="38" fillId="2" borderId="0" xfId="3" applyFont="1" applyFill="1" applyBorder="1" applyAlignment="1">
      <alignment horizontal="left" vertical="center"/>
    </xf>
    <xf numFmtId="0" fontId="40" fillId="0" borderId="0" xfId="0" applyFont="1" applyProtection="1"/>
    <xf numFmtId="0" fontId="39" fillId="2" borderId="0" xfId="0" applyFont="1" applyFill="1" applyAlignment="1">
      <alignment horizontal="left" vertical="center"/>
    </xf>
    <xf numFmtId="0" fontId="39" fillId="2" borderId="0" xfId="0" applyNumberFormat="1" applyFont="1" applyFill="1" applyAlignment="1">
      <alignment horizontal="left" vertical="center"/>
    </xf>
    <xf numFmtId="0" fontId="28" fillId="2" borderId="7" xfId="3" applyFont="1" applyFill="1" applyBorder="1" applyAlignment="1">
      <alignment horizontal="center" vertical="center"/>
    </xf>
    <xf numFmtId="171" fontId="27" fillId="2" borderId="0" xfId="19" applyNumberFormat="1" applyFont="1" applyFill="1" applyBorder="1" applyAlignment="1">
      <alignment horizontal="left" vertical="top"/>
    </xf>
    <xf numFmtId="0" fontId="16" fillId="0" borderId="5" xfId="0" applyFont="1" applyBorder="1" applyAlignment="1" applyProtection="1">
      <alignment horizontal="center"/>
      <protection locked="0"/>
    </xf>
    <xf numFmtId="0" fontId="20" fillId="0" borderId="5" xfId="0" applyFont="1" applyBorder="1" applyAlignment="1" applyProtection="1">
      <alignment horizontal="center"/>
      <protection locked="0"/>
    </xf>
    <xf numFmtId="0" fontId="23" fillId="2" borderId="7" xfId="3" applyFont="1" applyFill="1" applyBorder="1" applyAlignment="1"/>
    <xf numFmtId="171" fontId="27" fillId="2" borderId="0" xfId="21" applyNumberFormat="1" applyFont="1" applyFill="1" applyAlignment="1">
      <alignment horizontal="left" vertical="top"/>
    </xf>
    <xf numFmtId="172" fontId="16" fillId="0" borderId="5" xfId="0" applyNumberFormat="1" applyFont="1" applyBorder="1" applyAlignment="1" applyProtection="1">
      <alignment horizontal="center"/>
      <protection locked="0"/>
    </xf>
    <xf numFmtId="171" fontId="27" fillId="2" borderId="0" xfId="1" applyNumberFormat="1" applyFont="1" applyFill="1" applyAlignment="1">
      <alignment horizontal="left" vertical="top"/>
    </xf>
  </cellXfs>
  <cellStyles count="23">
    <cellStyle name="Comma" xfId="6" builtinId="3"/>
    <cellStyle name="Comma 2" xfId="22" xr:uid="{00000000-0005-0000-0000-000001000000}"/>
    <cellStyle name="Currency" xfId="1" builtinId="4"/>
    <cellStyle name="Currency 2" xfId="21" xr:uid="{00000000-0005-0000-0000-000003000000}"/>
    <cellStyle name="Followed Hyperlink" xfId="5"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Heading 1" xfId="2" builtinId="16"/>
    <cellStyle name="Heading 2" xfId="3" builtinId="17"/>
    <cellStyle name="Heading 3" xfId="19" builtinId="18"/>
    <cellStyle name="Hyperlink" xfId="4"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Percent" xfId="20" builtinId="5"/>
  </cellStyles>
  <dxfs count="103">
    <dxf>
      <font>
        <strike val="0"/>
        <outline val="0"/>
        <shadow val="0"/>
        <u val="none"/>
        <vertAlign val="baseline"/>
        <sz val="12"/>
        <color rgb="FF60605E"/>
        <name val="Arial"/>
        <scheme val="none"/>
      </font>
      <numFmt numFmtId="170" formatCode="_([$€-2]\ * #,##0.00_);_([$€-2]\ * \(#,##0.00\);_([$€-2]\ * &quot;-&quot;??_);_(@_)"/>
      <fill>
        <patternFill patternType="solid">
          <fgColor rgb="FF000000"/>
          <bgColor rgb="FFFFFFFF"/>
        </patternFill>
      </fill>
      <alignment horizontal="left" vertical="center" textRotation="0" wrapText="0" indent="0" justifyLastLine="0" shrinkToFit="0" readingOrder="0"/>
    </dxf>
    <dxf>
      <font>
        <strike val="0"/>
        <outline val="0"/>
        <shadow val="0"/>
        <u val="none"/>
        <vertAlign val="baseline"/>
        <sz val="12"/>
        <color rgb="FF60605E"/>
        <name val="Arial"/>
        <scheme val="none"/>
      </font>
      <numFmt numFmtId="170" formatCode="_([$€-2]\ * #,##0.00_);_([$€-2]\ * \(#,##0.00\);_([$€-2]\ * &quot;-&quot;??_);_(@_)"/>
      <fill>
        <patternFill patternType="solid">
          <fgColor rgb="FF000000"/>
          <bgColor rgb="FFFFFFFF"/>
        </patternFill>
      </fill>
      <alignment horizontal="left" vertical="bottom" textRotation="0" wrapText="0" indent="0" justifyLastLine="0" shrinkToFit="0" readingOrder="0"/>
      <protection locked="0" hidden="0"/>
    </dxf>
    <dxf>
      <font>
        <strike val="0"/>
        <outline val="0"/>
        <shadow val="0"/>
        <u val="none"/>
        <vertAlign val="baseline"/>
        <sz val="11"/>
        <color rgb="FF60605E"/>
        <name val="Calibri"/>
        <family val="2"/>
        <scheme val="none"/>
      </font>
      <numFmt numFmtId="0" formatCode="General"/>
      <fill>
        <patternFill patternType="solid">
          <fgColor rgb="FF000000"/>
          <bgColor rgb="FFFFFFFF"/>
        </patternFill>
      </fill>
      <alignment horizontal="left" vertical="center" textRotation="0" wrapText="0" indent="0" justifyLastLine="0" shrinkToFit="0" readingOrder="0"/>
    </dxf>
    <dxf>
      <font>
        <strike val="0"/>
        <outline val="0"/>
        <shadow val="0"/>
        <u val="none"/>
        <vertAlign val="baseline"/>
        <sz val="12"/>
        <color rgb="FF60605E"/>
        <name val="Arial"/>
        <scheme val="none"/>
      </font>
      <fill>
        <patternFill patternType="solid">
          <fgColor rgb="FF000000"/>
          <bgColor rgb="FFFFFFFF"/>
        </patternFill>
      </fill>
      <alignment horizontal="left" vertical="center" textRotation="0" wrapText="0" indent="0" justifyLastLine="0" shrinkToFit="0" readingOrder="0"/>
    </dxf>
    <dxf>
      <border outline="0">
        <bottom style="thin">
          <color theme="2" tint="-0.24994659260841701"/>
        </bottom>
      </border>
    </dxf>
    <dxf>
      <font>
        <b val="0"/>
        <i val="0"/>
        <strike val="0"/>
        <condense val="0"/>
        <extend val="0"/>
        <outline val="0"/>
        <shadow val="0"/>
        <u val="none"/>
        <vertAlign val="baseline"/>
        <sz val="12"/>
        <color rgb="FF7030A0"/>
        <name val="Calibri"/>
        <family val="2"/>
        <scheme val="none"/>
      </font>
      <fill>
        <patternFill patternType="solid">
          <fgColor rgb="FF000000"/>
          <bgColor rgb="FFFFFFFF"/>
        </patternFill>
      </fill>
      <alignment horizontal="left" vertical="center" textRotation="0" wrapText="0" indent="0" justifyLastLine="0" shrinkToFit="0" readingOrder="0"/>
    </dxf>
    <dxf>
      <font>
        <strike val="0"/>
        <outline val="0"/>
        <shadow val="0"/>
        <u val="none"/>
        <vertAlign val="baseline"/>
        <sz val="12"/>
        <color rgb="FF60605E"/>
        <name val="Arial"/>
        <scheme val="none"/>
      </font>
      <numFmt numFmtId="170" formatCode="_([$€-2]\ * #,##0.00_);_([$€-2]\ * \(#,##0.00\);_([$€-2]\ * &quot;-&quot;??_);_(@_)"/>
      <fill>
        <patternFill patternType="solid">
          <fgColor rgb="FF000000"/>
          <bgColor rgb="FFFFFFFF"/>
        </patternFill>
      </fill>
      <alignment horizontal="left" vertical="center" textRotation="0" wrapText="0" indent="0" justifyLastLine="0" shrinkToFit="0" readingOrder="0"/>
    </dxf>
    <dxf>
      <font>
        <b val="0"/>
        <i val="0"/>
        <strike val="0"/>
        <condense val="0"/>
        <extend val="0"/>
        <outline val="0"/>
        <shadow val="0"/>
        <u val="none"/>
        <vertAlign val="baseline"/>
        <sz val="12"/>
        <color rgb="FF60605E"/>
        <name val="Arial"/>
        <scheme val="none"/>
      </font>
      <numFmt numFmtId="170" formatCode="_([$€-2]\ * #,##0.00_);_([$€-2]\ * \(#,##0.00\);_([$€-2]\ * &quot;-&quot;??_);_(@_)"/>
      <fill>
        <patternFill patternType="solid">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rgb="FF60605E"/>
        <name val="Arial"/>
        <scheme val="none"/>
      </font>
      <fill>
        <patternFill patternType="solid">
          <fgColor rgb="FF000000"/>
          <bgColor rgb="FFFFFFFF"/>
        </patternFill>
      </fill>
      <alignment horizontal="center" vertical="center" textRotation="0" wrapText="0" indent="0" justifyLastLine="0" shrinkToFit="0" readingOrder="0"/>
      <protection locked="0" hidden="0"/>
    </dxf>
    <dxf>
      <font>
        <strike val="0"/>
        <outline val="0"/>
        <shadow val="0"/>
        <u val="none"/>
        <vertAlign val="baseline"/>
        <sz val="11"/>
        <color rgb="FF60605E"/>
        <name val="Arial"/>
        <scheme val="none"/>
      </font>
      <fill>
        <patternFill patternType="solid">
          <fgColor rgb="FF000000"/>
          <bgColor rgb="FFFFFFFF"/>
        </patternFill>
      </fill>
      <alignment horizontal="left" vertical="center" textRotation="0" wrapText="0" indent="0" justifyLastLine="0" shrinkToFit="0" readingOrder="0"/>
      <protection locked="0" hidden="0"/>
    </dxf>
    <dxf>
      <font>
        <strike val="0"/>
        <outline val="0"/>
        <shadow val="0"/>
        <u val="none"/>
        <vertAlign val="baseline"/>
        <sz val="12"/>
        <color rgb="FF60605E"/>
        <name val="Arial"/>
        <scheme val="none"/>
      </font>
      <fill>
        <patternFill patternType="solid">
          <fgColor rgb="FF000000"/>
          <bgColor rgb="FFFFFFFF"/>
        </patternFill>
      </fill>
      <alignment horizontal="left" vertical="center" textRotation="0" wrapText="0" indent="0" justifyLastLine="0" shrinkToFit="0" readingOrder="0"/>
    </dxf>
    <dxf>
      <font>
        <strike val="0"/>
        <outline val="0"/>
        <shadow val="0"/>
        <u val="none"/>
        <vertAlign val="baseline"/>
        <sz val="12"/>
        <color rgb="FF7030A0"/>
        <name val="Arial"/>
        <scheme val="none"/>
      </font>
      <fill>
        <patternFill patternType="solid">
          <fgColor rgb="FF000000"/>
          <bgColor rgb="FFFFFFFF"/>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theme="1"/>
      </font>
      <fill>
        <patternFill>
          <bgColor theme="7" tint="0.59996337778862885"/>
        </patternFill>
      </fill>
    </dxf>
    <dxf>
      <font>
        <color rgb="FFF35754"/>
      </font>
    </dxf>
    <dxf>
      <font>
        <color rgb="FFFF0000"/>
      </font>
      <fill>
        <patternFill patternType="none">
          <bgColor auto="1"/>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theme="1"/>
      </font>
      <fill>
        <patternFill>
          <bgColor theme="7" tint="0.59996337778862885"/>
        </patternFill>
      </fill>
    </dxf>
    <dxf>
      <font>
        <color theme="1"/>
      </font>
      <fill>
        <patternFill>
          <bgColor theme="7" tint="0.59996337778862885"/>
        </patternFill>
      </fill>
    </dxf>
    <dxf>
      <font>
        <strike val="0"/>
        <outline val="0"/>
        <shadow val="0"/>
        <u val="none"/>
        <vertAlign val="baseline"/>
        <sz val="12"/>
        <color rgb="FF60605E"/>
        <name val="Arial"/>
        <scheme val="none"/>
      </font>
      <numFmt numFmtId="170" formatCode="_([$€-2]\ * #,##0.00_);_([$€-2]\ * \(#,##0.00\);_([$€-2]\ * &quot;-&quot;??_);_(@_)"/>
      <fill>
        <patternFill patternType="solid">
          <fgColor rgb="FF000000"/>
          <bgColor rgb="FFFFFFFF"/>
        </patternFill>
      </fill>
      <alignment horizontal="left" vertical="center" textRotation="0" wrapText="0" indent="0" justifyLastLine="0" shrinkToFit="0" readingOrder="0"/>
    </dxf>
    <dxf>
      <font>
        <strike val="0"/>
        <outline val="0"/>
        <shadow val="0"/>
        <u val="none"/>
        <vertAlign val="baseline"/>
        <sz val="12"/>
        <color rgb="FF60605E"/>
        <name val="Arial"/>
        <scheme val="none"/>
      </font>
      <numFmt numFmtId="170" formatCode="_([$€-2]\ * #,##0.00_);_([$€-2]\ * \(#,##0.00\);_([$€-2]\ * &quot;-&quot;??_);_(@_)"/>
      <fill>
        <patternFill patternType="solid">
          <fgColor rgb="FF000000"/>
          <bgColor rgb="FFFFFFFF"/>
        </patternFill>
      </fill>
      <alignment horizontal="left" vertical="bottom" textRotation="0" wrapText="0" indent="0" justifyLastLine="0" shrinkToFit="0" readingOrder="0"/>
      <protection locked="0" hidden="0"/>
    </dxf>
    <dxf>
      <font>
        <strike val="0"/>
        <outline val="0"/>
        <shadow val="0"/>
        <u val="none"/>
        <vertAlign val="baseline"/>
        <sz val="12"/>
        <color rgb="FF60605E"/>
        <name val="Arial"/>
        <scheme val="none"/>
      </font>
      <numFmt numFmtId="0" formatCode="General"/>
      <fill>
        <patternFill patternType="solid">
          <fgColor rgb="FF000000"/>
          <bgColor rgb="FFFFFFFF"/>
        </patternFill>
      </fill>
      <alignment horizontal="left" vertical="center" textRotation="0" wrapText="0" indent="0" justifyLastLine="0" shrinkToFit="0" readingOrder="0"/>
    </dxf>
    <dxf>
      <font>
        <strike val="0"/>
        <outline val="0"/>
        <shadow val="0"/>
        <u val="none"/>
        <vertAlign val="baseline"/>
        <sz val="12"/>
        <color rgb="FF60605E"/>
        <name val="Arial"/>
        <scheme val="none"/>
      </font>
      <fill>
        <patternFill patternType="solid">
          <fgColor rgb="FF000000"/>
          <bgColor rgb="FFFFFFFF"/>
        </patternFill>
      </fill>
      <alignment horizontal="left" vertical="center" textRotation="0" wrapText="0" indent="0" justifyLastLine="0" shrinkToFit="0" readingOrder="0"/>
    </dxf>
    <dxf>
      <font>
        <strike val="0"/>
        <outline val="0"/>
        <shadow val="0"/>
        <u val="none"/>
        <vertAlign val="baseline"/>
        <sz val="12"/>
        <color rgb="FF7030A0"/>
        <name val="Arial"/>
        <scheme val="none"/>
      </font>
      <fill>
        <patternFill patternType="solid">
          <fgColor rgb="FF000000"/>
          <bgColor rgb="FFFFFFFF"/>
        </patternFill>
      </fill>
    </dxf>
    <dxf>
      <font>
        <strike val="0"/>
        <outline val="0"/>
        <shadow val="0"/>
        <u val="none"/>
        <vertAlign val="baseline"/>
        <sz val="12"/>
        <color rgb="FF60605E"/>
        <name val="Arial"/>
        <scheme val="none"/>
      </font>
      <numFmt numFmtId="170" formatCode="_([$€-2]\ * #,##0.00_);_([$€-2]\ * \(#,##0.00\);_([$€-2]\ * &quot;-&quot;??_);_(@_)"/>
      <fill>
        <patternFill patternType="solid">
          <fgColor rgb="FF000000"/>
          <bgColor rgb="FFFFFFFF"/>
        </patternFill>
      </fill>
      <alignment horizontal="left" vertical="center" textRotation="0" wrapText="0" indent="0" justifyLastLine="0" shrinkToFit="0" readingOrder="0"/>
    </dxf>
    <dxf>
      <font>
        <b val="0"/>
        <i val="0"/>
        <strike val="0"/>
        <condense val="0"/>
        <extend val="0"/>
        <outline val="0"/>
        <shadow val="0"/>
        <u val="none"/>
        <vertAlign val="baseline"/>
        <sz val="12"/>
        <color rgb="FF60605E"/>
        <name val="Arial"/>
        <scheme val="none"/>
      </font>
      <numFmt numFmtId="170" formatCode="_([$€-2]\ * #,##0.00_);_([$€-2]\ * \(#,##0.00\);_([$€-2]\ * &quot;-&quot;??_);_(@_)"/>
      <fill>
        <patternFill patternType="solid">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rgb="FF60605E"/>
        <name val="Arial"/>
        <scheme val="none"/>
      </font>
      <fill>
        <patternFill patternType="solid">
          <fgColor rgb="FF000000"/>
          <bgColor rgb="FFFFFFFF"/>
        </patternFill>
      </fill>
      <alignment horizontal="center" vertical="center" textRotation="0" wrapText="0" indent="0" justifyLastLine="0" shrinkToFit="0" readingOrder="0"/>
      <protection locked="0" hidden="0"/>
    </dxf>
    <dxf>
      <font>
        <strike val="0"/>
        <outline val="0"/>
        <shadow val="0"/>
        <u val="none"/>
        <vertAlign val="baseline"/>
        <sz val="12"/>
        <color rgb="FF60605E"/>
        <name val="Arial"/>
        <scheme val="none"/>
      </font>
      <fill>
        <patternFill patternType="solid">
          <fgColor rgb="FF000000"/>
          <bgColor rgb="FFFFFFFF"/>
        </patternFill>
      </fill>
      <alignment horizontal="left" vertical="center" textRotation="0" wrapText="0" indent="0" justifyLastLine="0" shrinkToFit="0" readingOrder="0"/>
      <protection locked="0" hidden="0"/>
    </dxf>
    <dxf>
      <font>
        <strike val="0"/>
        <outline val="0"/>
        <shadow val="0"/>
        <u val="none"/>
        <vertAlign val="baseline"/>
        <sz val="12"/>
        <color rgb="FF60605E"/>
        <name val="Arial"/>
        <scheme val="none"/>
      </font>
      <fill>
        <patternFill patternType="solid">
          <fgColor rgb="FF000000"/>
          <bgColor rgb="FFFFFFFF"/>
        </patternFill>
      </fill>
      <alignment horizontal="left" vertical="center" textRotation="0" wrapText="0" indent="0" justifyLastLine="0" shrinkToFit="0" readingOrder="0"/>
    </dxf>
    <dxf>
      <font>
        <strike val="0"/>
        <outline val="0"/>
        <shadow val="0"/>
        <u val="none"/>
        <vertAlign val="baseline"/>
        <sz val="12"/>
        <color rgb="FF7030A0"/>
        <name val="Arial"/>
        <scheme val="none"/>
      </font>
      <fill>
        <patternFill patternType="solid">
          <fgColor rgb="FF000000"/>
          <bgColor rgb="FFFFFFFF"/>
        </patternFill>
      </fill>
    </dxf>
    <dxf>
      <font>
        <color theme="1"/>
      </font>
      <fill>
        <patternFill>
          <bgColor theme="7" tint="0.59996337778862885"/>
        </patternFill>
      </fill>
    </dxf>
    <dxf>
      <font>
        <color rgb="FFF35754"/>
      </font>
    </dxf>
    <dxf>
      <font>
        <color rgb="FFFF0000"/>
      </font>
      <fill>
        <patternFill patternType="none">
          <bgColor auto="1"/>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theme="1"/>
      </font>
      <fill>
        <patternFill>
          <bgColor theme="7" tint="0.59996337778862885"/>
        </patternFill>
      </fill>
    </dxf>
    <dxf>
      <font>
        <color theme="1"/>
      </font>
      <fill>
        <patternFill>
          <bgColor theme="7" tint="0.59996337778862885"/>
        </patternFill>
      </fill>
    </dxf>
    <dxf>
      <font>
        <b val="0"/>
        <i val="0"/>
        <color rgb="FF60605E"/>
      </font>
      <fill>
        <patternFill>
          <bgColor rgb="FFD8D8D1"/>
        </patternFill>
      </fill>
      <border>
        <top style="double">
          <color rgb="FF40403E"/>
        </top>
      </border>
    </dxf>
    <dxf>
      <font>
        <b val="0"/>
        <i val="0"/>
        <color rgb="FF0592FE"/>
      </font>
      <fill>
        <patternFill patternType="solid">
          <fgColor rgb="FF000000"/>
          <bgColor rgb="FFD8D8D1"/>
        </patternFill>
      </fill>
      <border diagonalUp="0" diagonalDown="0">
        <left/>
        <right/>
        <top/>
        <bottom style="thin">
          <color rgb="FFB8B8AB"/>
        </bottom>
        <vertical/>
        <horizontal/>
      </border>
    </dxf>
    <dxf>
      <font>
        <b val="0"/>
        <i val="0"/>
        <color rgb="FF60605E"/>
      </font>
      <fill>
        <patternFill>
          <bgColor rgb="FFD8D8D1"/>
        </patternFill>
      </fill>
      <border diagonalUp="0" diagonalDown="0">
        <left/>
        <right/>
        <top/>
        <bottom/>
        <vertical/>
        <horizontal style="thin">
          <color rgb="FFB8B8AB"/>
        </horizontal>
      </border>
    </dxf>
  </dxfs>
  <tableStyles count="1" defaultTableStyle="TableStyleMedium9" defaultPivotStyle="PivotStyleMedium4">
    <tableStyle name="Personal budget table" pivot="0" count="3" xr9:uid="{00000000-0011-0000-FFFF-FFFF00000000}">
      <tableStyleElement type="wholeTable" dxfId="102"/>
      <tableStyleElement type="headerRow" dxfId="101"/>
      <tableStyleElement type="totalRow" dxfId="100"/>
    </tableStyle>
  </tableStyles>
  <colors>
    <mruColors>
      <color rgb="FF6F2FA1"/>
      <color rgb="FF279234"/>
      <color rgb="FF9362B8"/>
      <color rgb="FF2777B8"/>
      <color rgb="FF69388B"/>
      <color rgb="FFEF90A6"/>
      <color rgb="FF87C99B"/>
      <color rgb="FFE3234B"/>
      <color rgb="FF69388A"/>
      <color rgb="FF6938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6349969806829299"/>
          <c:y val="4.5464726193624697E-2"/>
          <c:w val="0.67371022743361497"/>
          <c:h val="0.78521554440591401"/>
        </c:manualLayout>
      </c:layout>
      <c:barChart>
        <c:barDir val="col"/>
        <c:grouping val="clustered"/>
        <c:varyColors val="0"/>
        <c:ser>
          <c:idx val="0"/>
          <c:order val="0"/>
          <c:tx>
            <c:v>Omzet</c:v>
          </c:tx>
          <c:spPr>
            <a:solidFill>
              <a:srgbClr val="6F2FA1"/>
            </a:solidFill>
            <a:ln>
              <a:noFill/>
            </a:ln>
            <a:effectLst/>
          </c:spPr>
          <c:invertIfNegative val="0"/>
          <c:cat>
            <c:strLit>
              <c:ptCount val="1"/>
              <c:pt idx="0">
                <c:v> </c:v>
              </c:pt>
            </c:strLit>
          </c:cat>
          <c:val>
            <c:numRef>
              <c:f>Template!$B$7</c:f>
              <c:numCache>
                <c:formatCode>_([$€-2]\ * #.##0_);_([$€-2]\ * \(#.##0\);_([$€-2]\ * "-"??_);_(@_)</c:formatCode>
                <c:ptCount val="1"/>
                <c:pt idx="0">
                  <c:v>0</c:v>
                </c:pt>
              </c:numCache>
            </c:numRef>
          </c:val>
          <c:extLst>
            <c:ext xmlns:c16="http://schemas.microsoft.com/office/drawing/2014/chart" uri="{C3380CC4-5D6E-409C-BE32-E72D297353CC}">
              <c16:uniqueId val="{00000000-32D9-4A8D-AD80-74C09DFD73FF}"/>
            </c:ext>
          </c:extLst>
        </c:ser>
        <c:ser>
          <c:idx val="1"/>
          <c:order val="1"/>
          <c:tx>
            <c:v>Kosten</c:v>
          </c:tx>
          <c:spPr>
            <a:solidFill>
              <a:srgbClr val="9362B8"/>
            </a:solidFill>
            <a:ln>
              <a:noFill/>
            </a:ln>
            <a:effectLst/>
          </c:spPr>
          <c:invertIfNegative val="0"/>
          <c:dPt>
            <c:idx val="0"/>
            <c:invertIfNegative val="0"/>
            <c:bubble3D val="0"/>
            <c:spPr>
              <a:solidFill>
                <a:srgbClr val="9362B8"/>
              </a:solidFill>
              <a:ln>
                <a:noFill/>
              </a:ln>
              <a:effectLst/>
            </c:spPr>
            <c:extLst>
              <c:ext xmlns:c16="http://schemas.microsoft.com/office/drawing/2014/chart" uri="{C3380CC4-5D6E-409C-BE32-E72D297353CC}">
                <c16:uniqueId val="{00000001-3AF6-5140-85C3-771BCFCB1363}"/>
              </c:ext>
            </c:extLst>
          </c:dPt>
          <c:cat>
            <c:strLit>
              <c:ptCount val="1"/>
              <c:pt idx="0">
                <c:v> </c:v>
              </c:pt>
            </c:strLit>
          </c:cat>
          <c:val>
            <c:numRef>
              <c:f>Template!$B$10</c:f>
              <c:numCache>
                <c:formatCode>_([$€-2]\ * #.##0_);_([$€-2]\ * \(#.##0\);_([$€-2]\ * "-"??_);_(@_)</c:formatCode>
                <c:ptCount val="1"/>
                <c:pt idx="0">
                  <c:v>0</c:v>
                </c:pt>
              </c:numCache>
            </c:numRef>
          </c:val>
          <c:extLst>
            <c:ext xmlns:c16="http://schemas.microsoft.com/office/drawing/2014/chart" uri="{C3380CC4-5D6E-409C-BE32-E72D297353CC}">
              <c16:uniqueId val="{00000001-32D9-4A8D-AD80-74C09DFD73FF}"/>
            </c:ext>
          </c:extLst>
        </c:ser>
        <c:dLbls>
          <c:showLegendKey val="0"/>
          <c:showVal val="0"/>
          <c:showCatName val="0"/>
          <c:showSerName val="0"/>
          <c:showPercent val="0"/>
          <c:showBubbleSize val="0"/>
        </c:dLbls>
        <c:gapWidth val="35"/>
        <c:axId val="-9167728"/>
        <c:axId val="-9166832"/>
      </c:barChart>
      <c:catAx>
        <c:axId val="-9167728"/>
        <c:scaling>
          <c:orientation val="minMax"/>
        </c:scaling>
        <c:delete val="0"/>
        <c:axPos val="b"/>
        <c:numFmt formatCode="General" sourceLinked="1"/>
        <c:majorTickMark val="none"/>
        <c:minorTickMark val="none"/>
        <c:tickLblPos val="nextTo"/>
        <c:spPr>
          <a:noFill/>
          <a:ln w="9525" cap="flat" cmpd="sng" algn="ctr">
            <a:solidFill>
              <a:schemeClr val="bg2">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66832"/>
        <c:crosses val="autoZero"/>
        <c:auto val="1"/>
        <c:lblAlgn val="ctr"/>
        <c:lblOffset val="100"/>
        <c:noMultiLvlLbl val="0"/>
      </c:catAx>
      <c:valAx>
        <c:axId val="-9166832"/>
        <c:scaling>
          <c:orientation val="minMax"/>
          <c:min val="0"/>
        </c:scaling>
        <c:delete val="0"/>
        <c:axPos val="l"/>
        <c:numFmt formatCode="[$€-43A]#,##0" sourceLinked="0"/>
        <c:majorTickMark val="out"/>
        <c:minorTickMark val="none"/>
        <c:tickLblPos val="nextTo"/>
        <c:spPr>
          <a:noFill/>
          <a:ln>
            <a:solidFill>
              <a:schemeClr val="bg2">
                <a:lumMod val="75000"/>
              </a:schemeClr>
            </a:solidFill>
          </a:ln>
          <a:effectLst/>
        </c:spPr>
        <c:txPr>
          <a:bodyPr rot="-60000000" spcFirstLastPara="1" vertOverflow="ellipsis" vert="horz" wrap="square" anchor="ctr" anchorCtr="1"/>
          <a:lstStyle/>
          <a:p>
            <a:pPr>
              <a:defRPr sz="1000" b="0" i="0" u="none" strike="noStrike" kern="1200" baseline="0">
                <a:solidFill>
                  <a:schemeClr val="tx2">
                    <a:lumMod val="75000"/>
                    <a:lumOff val="25000"/>
                  </a:schemeClr>
                </a:solidFill>
                <a:latin typeface="+mn-lt"/>
                <a:ea typeface="+mn-ea"/>
                <a:cs typeface="+mn-cs"/>
              </a:defRPr>
            </a:pPr>
            <a:endParaRPr lang="en-US"/>
          </a:p>
        </c:txPr>
        <c:crossAx val="-9167728"/>
        <c:crosses val="autoZero"/>
        <c:crossBetween val="between"/>
      </c:valAx>
      <c:spPr>
        <a:noFill/>
        <a:ln>
          <a:noFill/>
        </a:ln>
        <a:effectLst/>
      </c:spPr>
    </c:plotArea>
    <c:legend>
      <c:legendPos val="b"/>
      <c:layout>
        <c:manualLayout>
          <c:xMode val="edge"/>
          <c:yMode val="edge"/>
          <c:x val="0.18281840413974901"/>
          <c:y val="0.89169339188382601"/>
          <c:w val="0.77258841220149899"/>
          <c:h val="6.6542893695824806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2">
                  <a:lumMod val="75000"/>
                  <a:lumOff val="25000"/>
                </a:schemeClr>
              </a:solidFill>
              <a:latin typeface="Century Gothic" charset="0"/>
              <a:ea typeface="Century Gothic" charset="0"/>
              <a:cs typeface="Century Gothic"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6876254845854702"/>
          <c:y val="4.1568308332962198E-2"/>
          <c:w val="0.67371022743361497"/>
          <c:h val="0.78521554440591401"/>
        </c:manualLayout>
      </c:layout>
      <c:barChart>
        <c:barDir val="col"/>
        <c:grouping val="clustered"/>
        <c:varyColors val="0"/>
        <c:ser>
          <c:idx val="1"/>
          <c:order val="0"/>
          <c:spPr>
            <a:solidFill>
              <a:srgbClr val="279234"/>
            </a:solidFill>
            <a:ln>
              <a:noFill/>
            </a:ln>
            <a:effectLst/>
          </c:spPr>
          <c:invertIfNegative val="1"/>
          <c:val>
            <c:numRef>
              <c:f>Template!$B$13</c:f>
              <c:numCache>
                <c:formatCode>_([$€-2]\ * #.##0_);_([$€-2]\ * \(#.##0\);_([$€-2]\ * "-"??_);_(@_)</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0000"/>
                  </a:solidFill>
                  <a:ln>
                    <a:noFill/>
                  </a:ln>
                  <a:effectLst/>
                </c14:spPr>
              </c14:invertSolidFillFmt>
            </c:ext>
            <c:ext xmlns:c16="http://schemas.microsoft.com/office/drawing/2014/chart" uri="{C3380CC4-5D6E-409C-BE32-E72D297353CC}">
              <c16:uniqueId val="{00000000-82AF-1941-85A2-8B468F826AF5}"/>
            </c:ext>
          </c:extLst>
        </c:ser>
        <c:dLbls>
          <c:showLegendKey val="0"/>
          <c:showVal val="0"/>
          <c:showCatName val="0"/>
          <c:showSerName val="0"/>
          <c:showPercent val="0"/>
          <c:showBubbleSize val="0"/>
        </c:dLbls>
        <c:gapWidth val="35"/>
        <c:axId val="-9119152"/>
        <c:axId val="-9114560"/>
      </c:barChart>
      <c:lineChart>
        <c:grouping val="standard"/>
        <c:varyColors val="0"/>
        <c:ser>
          <c:idx val="2"/>
          <c:order val="1"/>
          <c:spPr>
            <a:ln w="28575" cap="rnd">
              <a:solidFill>
                <a:schemeClr val="accent3"/>
              </a:solidFill>
              <a:round/>
            </a:ln>
            <a:effectLst/>
          </c:spPr>
          <c:marker>
            <c:symbol val="none"/>
          </c:marker>
          <c:val>
            <c:numRef>
              <c:f>Template!$C$15</c:f>
              <c:numCache>
                <c:formatCode>_-"€"* #.##0_-;\-"€"* #.##0_-;_-"€"* "-"??_-;_-@_-</c:formatCode>
                <c:ptCount val="1"/>
              </c:numCache>
            </c:numRef>
          </c:val>
          <c:smooth val="0"/>
          <c:extLst>
            <c:ext xmlns:c16="http://schemas.microsoft.com/office/drawing/2014/chart" uri="{C3380CC4-5D6E-409C-BE32-E72D297353CC}">
              <c16:uniqueId val="{00000001-82AF-1941-85A2-8B468F826AF5}"/>
            </c:ext>
          </c:extLst>
        </c:ser>
        <c:dLbls>
          <c:showLegendKey val="0"/>
          <c:showVal val="0"/>
          <c:showCatName val="0"/>
          <c:showSerName val="0"/>
          <c:showPercent val="0"/>
          <c:showBubbleSize val="0"/>
        </c:dLbls>
        <c:marker val="1"/>
        <c:smooth val="0"/>
        <c:axId val="-9119152"/>
        <c:axId val="-9114560"/>
      </c:lineChart>
      <c:catAx>
        <c:axId val="-9119152"/>
        <c:scaling>
          <c:orientation val="minMax"/>
        </c:scaling>
        <c:delete val="0"/>
        <c:axPos val="b"/>
        <c:numFmt formatCode="_-&quot;$&quot;* #,##0_-;\-&quot;$&quot;* #,##0_-;_-&quot;$&quot;* &quot;-&quot;??_-;_-@_-" sourceLinked="1"/>
        <c:majorTickMark val="none"/>
        <c:minorTickMark val="none"/>
        <c:tickLblPos val="nextTo"/>
        <c:spPr>
          <a:noFill/>
          <a:ln w="9525" cap="flat" cmpd="sng" algn="ctr">
            <a:solidFill>
              <a:schemeClr val="bg2">
                <a:lumMod val="75000"/>
              </a:schemeClr>
            </a:solidFill>
            <a:round/>
          </a:ln>
          <a:effectLst/>
        </c:spPr>
        <c:txPr>
          <a:bodyPr rot="-60000000" spcFirstLastPara="1" vertOverflow="ellipsis" vert="horz" wrap="square" anchor="ctr" anchorCtr="1"/>
          <a:lstStyle/>
          <a:p>
            <a:pPr>
              <a:defRPr sz="900" b="0" i="0" u="none" strike="noStrike" kern="1200" baseline="0">
                <a:noFill/>
                <a:latin typeface="+mn-lt"/>
                <a:ea typeface="+mn-ea"/>
                <a:cs typeface="+mn-cs"/>
              </a:defRPr>
            </a:pPr>
            <a:endParaRPr lang="en-US"/>
          </a:p>
        </c:txPr>
        <c:crossAx val="-9114560"/>
        <c:crosses val="autoZero"/>
        <c:auto val="1"/>
        <c:lblAlgn val="ctr"/>
        <c:lblOffset val="100"/>
        <c:noMultiLvlLbl val="0"/>
      </c:catAx>
      <c:valAx>
        <c:axId val="-9114560"/>
        <c:scaling>
          <c:orientation val="minMax"/>
        </c:scaling>
        <c:delete val="0"/>
        <c:axPos val="l"/>
        <c:numFmt formatCode="[$€-43A]#,##0" sourceLinked="0"/>
        <c:majorTickMark val="out"/>
        <c:minorTickMark val="none"/>
        <c:tickLblPos val="nextTo"/>
        <c:spPr>
          <a:noFill/>
          <a:ln>
            <a:solidFill>
              <a:schemeClr val="bg2">
                <a:lumMod val="75000"/>
              </a:schemeClr>
            </a:solidFill>
          </a:ln>
          <a:effectLst/>
        </c:spPr>
        <c:txPr>
          <a:bodyPr rot="-60000000" spcFirstLastPara="1" vertOverflow="ellipsis" vert="horz" wrap="square" anchor="ctr" anchorCtr="1"/>
          <a:lstStyle/>
          <a:p>
            <a:pPr>
              <a:defRPr sz="1000" b="0" i="0" u="none" strike="noStrike" kern="1200" baseline="0">
                <a:solidFill>
                  <a:schemeClr val="tx2">
                    <a:lumMod val="75000"/>
                    <a:lumOff val="25000"/>
                  </a:schemeClr>
                </a:solidFill>
                <a:latin typeface="+mn-lt"/>
                <a:ea typeface="+mn-ea"/>
                <a:cs typeface="+mn-cs"/>
              </a:defRPr>
            </a:pPr>
            <a:endParaRPr lang="en-US"/>
          </a:p>
        </c:txPr>
        <c:crossAx val="-9119152"/>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6349969806829299"/>
          <c:y val="4.5464726193624697E-2"/>
          <c:w val="0.67371022743361497"/>
          <c:h val="0.78521554440591401"/>
        </c:manualLayout>
      </c:layout>
      <c:barChart>
        <c:barDir val="col"/>
        <c:grouping val="clustered"/>
        <c:varyColors val="0"/>
        <c:ser>
          <c:idx val="0"/>
          <c:order val="0"/>
          <c:tx>
            <c:v>Omzet</c:v>
          </c:tx>
          <c:spPr>
            <a:solidFill>
              <a:srgbClr val="6F2FA1"/>
            </a:solidFill>
            <a:ln>
              <a:noFill/>
            </a:ln>
            <a:effectLst/>
          </c:spPr>
          <c:invertIfNegative val="0"/>
          <c:cat>
            <c:strLit>
              <c:ptCount val="1"/>
              <c:pt idx="0">
                <c:v> </c:v>
              </c:pt>
            </c:strLit>
          </c:cat>
          <c:val>
            <c:numRef>
              <c:f>Example!$B$7</c:f>
              <c:numCache>
                <c:formatCode>_([$€-2]\ * #.##0_);_([$€-2]\ * \(#.##0\);_([$€-2]\ * "-"??_);_(@_)</c:formatCode>
                <c:ptCount val="1"/>
                <c:pt idx="0">
                  <c:v>531659.39999999991</c:v>
                </c:pt>
              </c:numCache>
            </c:numRef>
          </c:val>
          <c:extLst>
            <c:ext xmlns:c16="http://schemas.microsoft.com/office/drawing/2014/chart" uri="{C3380CC4-5D6E-409C-BE32-E72D297353CC}">
              <c16:uniqueId val="{00000000-32D9-4A8D-AD80-74C09DFD73FF}"/>
            </c:ext>
          </c:extLst>
        </c:ser>
        <c:ser>
          <c:idx val="1"/>
          <c:order val="1"/>
          <c:tx>
            <c:v>Kosten</c:v>
          </c:tx>
          <c:spPr>
            <a:solidFill>
              <a:srgbClr val="9362B8"/>
            </a:solidFill>
            <a:ln>
              <a:noFill/>
            </a:ln>
            <a:effectLst/>
          </c:spPr>
          <c:invertIfNegative val="0"/>
          <c:dPt>
            <c:idx val="0"/>
            <c:invertIfNegative val="0"/>
            <c:bubble3D val="0"/>
            <c:spPr>
              <a:solidFill>
                <a:srgbClr val="9362B8"/>
              </a:solidFill>
              <a:ln>
                <a:noFill/>
              </a:ln>
              <a:effectLst/>
            </c:spPr>
            <c:extLst>
              <c:ext xmlns:c16="http://schemas.microsoft.com/office/drawing/2014/chart" uri="{C3380CC4-5D6E-409C-BE32-E72D297353CC}">
                <c16:uniqueId val="{00000001-8C0C-734B-9262-2F43A5474E1A}"/>
              </c:ext>
            </c:extLst>
          </c:dPt>
          <c:cat>
            <c:strLit>
              <c:ptCount val="1"/>
              <c:pt idx="0">
                <c:v> </c:v>
              </c:pt>
            </c:strLit>
          </c:cat>
          <c:val>
            <c:numRef>
              <c:f>Example!$B$10</c:f>
              <c:numCache>
                <c:formatCode>_([$€-2]\ * #.##0_);_([$€-2]\ * \(#.##0\);_([$€-2]\ * "-"??_);_(@_)</c:formatCode>
                <c:ptCount val="1"/>
                <c:pt idx="0">
                  <c:v>434815</c:v>
                </c:pt>
              </c:numCache>
            </c:numRef>
          </c:val>
          <c:extLst>
            <c:ext xmlns:c16="http://schemas.microsoft.com/office/drawing/2014/chart" uri="{C3380CC4-5D6E-409C-BE32-E72D297353CC}">
              <c16:uniqueId val="{00000001-32D9-4A8D-AD80-74C09DFD73FF}"/>
            </c:ext>
          </c:extLst>
        </c:ser>
        <c:dLbls>
          <c:showLegendKey val="0"/>
          <c:showVal val="0"/>
          <c:showCatName val="0"/>
          <c:showSerName val="0"/>
          <c:showPercent val="0"/>
          <c:showBubbleSize val="0"/>
        </c:dLbls>
        <c:gapWidth val="35"/>
        <c:axId val="-40581984"/>
        <c:axId val="-40649216"/>
      </c:barChart>
      <c:catAx>
        <c:axId val="-40581984"/>
        <c:scaling>
          <c:orientation val="minMax"/>
        </c:scaling>
        <c:delete val="0"/>
        <c:axPos val="b"/>
        <c:numFmt formatCode="General" sourceLinked="1"/>
        <c:majorTickMark val="none"/>
        <c:minorTickMark val="none"/>
        <c:tickLblPos val="nextTo"/>
        <c:spPr>
          <a:noFill/>
          <a:ln w="9525" cap="flat" cmpd="sng" algn="ctr">
            <a:solidFill>
              <a:schemeClr val="bg2">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649216"/>
        <c:crosses val="autoZero"/>
        <c:auto val="1"/>
        <c:lblAlgn val="ctr"/>
        <c:lblOffset val="100"/>
        <c:noMultiLvlLbl val="0"/>
      </c:catAx>
      <c:valAx>
        <c:axId val="-40649216"/>
        <c:scaling>
          <c:orientation val="minMax"/>
          <c:min val="0"/>
        </c:scaling>
        <c:delete val="0"/>
        <c:axPos val="l"/>
        <c:numFmt formatCode="[$€-43A]#,##0" sourceLinked="0"/>
        <c:majorTickMark val="out"/>
        <c:minorTickMark val="none"/>
        <c:tickLblPos val="nextTo"/>
        <c:spPr>
          <a:noFill/>
          <a:ln>
            <a:solidFill>
              <a:schemeClr val="bg2">
                <a:lumMod val="75000"/>
              </a:schemeClr>
            </a:solidFill>
          </a:ln>
          <a:effectLst/>
        </c:spPr>
        <c:txPr>
          <a:bodyPr rot="-60000000" spcFirstLastPara="1" vertOverflow="ellipsis" vert="horz" wrap="square" anchor="ctr" anchorCtr="1"/>
          <a:lstStyle/>
          <a:p>
            <a:pPr>
              <a:defRPr sz="1000" b="0" i="0" u="none" strike="noStrike" kern="1200" baseline="0">
                <a:solidFill>
                  <a:schemeClr val="tx2">
                    <a:lumMod val="75000"/>
                    <a:lumOff val="25000"/>
                  </a:schemeClr>
                </a:solidFill>
                <a:latin typeface="+mn-lt"/>
                <a:ea typeface="+mn-ea"/>
                <a:cs typeface="+mn-cs"/>
              </a:defRPr>
            </a:pPr>
            <a:endParaRPr lang="en-US"/>
          </a:p>
        </c:txPr>
        <c:crossAx val="-40581984"/>
        <c:crosses val="autoZero"/>
        <c:crossBetween val="between"/>
      </c:valAx>
      <c:spPr>
        <a:noFill/>
        <a:ln>
          <a:noFill/>
        </a:ln>
        <a:effectLst/>
      </c:spPr>
    </c:plotArea>
    <c:legend>
      <c:legendPos val="b"/>
      <c:layout>
        <c:manualLayout>
          <c:xMode val="edge"/>
          <c:yMode val="edge"/>
          <c:x val="0.18281840413974901"/>
          <c:y val="0.89169339188382601"/>
          <c:w val="0.77258841220149899"/>
          <c:h val="6.6542893695824806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2">
                  <a:lumMod val="75000"/>
                  <a:lumOff val="25000"/>
                </a:schemeClr>
              </a:solidFill>
              <a:latin typeface="Century Gothic" charset="0"/>
              <a:ea typeface="Century Gothic" charset="0"/>
              <a:cs typeface="Century Gothic"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6876254845854702"/>
          <c:y val="4.1568308332962198E-2"/>
          <c:w val="0.67371022743361497"/>
          <c:h val="0.78521554440591401"/>
        </c:manualLayout>
      </c:layout>
      <c:barChart>
        <c:barDir val="col"/>
        <c:grouping val="clustered"/>
        <c:varyColors val="0"/>
        <c:ser>
          <c:idx val="1"/>
          <c:order val="0"/>
          <c:spPr>
            <a:solidFill>
              <a:srgbClr val="279234"/>
            </a:solidFill>
            <a:ln>
              <a:noFill/>
            </a:ln>
            <a:effectLst/>
          </c:spPr>
          <c:invertIfNegative val="1"/>
          <c:val>
            <c:numRef>
              <c:f>Example!$B$13</c:f>
              <c:numCache>
                <c:formatCode>_([$€-2]\ * #.##0_);_([$€-2]\ * \(#.##0\);_([$€-2]\ * "-"??_);_(@_)</c:formatCode>
                <c:ptCount val="1"/>
                <c:pt idx="0">
                  <c:v>96844.399999999907</c:v>
                </c:pt>
              </c:numCache>
            </c:numRef>
          </c:val>
          <c:extLst>
            <c:ext xmlns:c14="http://schemas.microsoft.com/office/drawing/2007/8/2/chart" uri="{6F2FDCE9-48DA-4B69-8628-5D25D57E5C99}">
              <c14:invertSolidFillFmt>
                <c14:spPr xmlns:c14="http://schemas.microsoft.com/office/drawing/2007/8/2/chart">
                  <a:solidFill>
                    <a:srgbClr val="FF0000"/>
                  </a:solidFill>
                  <a:ln>
                    <a:noFill/>
                  </a:ln>
                  <a:effectLst/>
                </c14:spPr>
              </c14:invertSolidFillFmt>
            </c:ext>
            <c:ext xmlns:c16="http://schemas.microsoft.com/office/drawing/2014/chart" uri="{C3380CC4-5D6E-409C-BE32-E72D297353CC}">
              <c16:uniqueId val="{00000000-83A3-B04F-AAC5-26474C2EA817}"/>
            </c:ext>
          </c:extLst>
        </c:ser>
        <c:dLbls>
          <c:showLegendKey val="0"/>
          <c:showVal val="0"/>
          <c:showCatName val="0"/>
          <c:showSerName val="0"/>
          <c:showPercent val="0"/>
          <c:showBubbleSize val="0"/>
        </c:dLbls>
        <c:gapWidth val="35"/>
        <c:axId val="-9083728"/>
        <c:axId val="-9079136"/>
      </c:barChart>
      <c:lineChart>
        <c:grouping val="standard"/>
        <c:varyColors val="0"/>
        <c:ser>
          <c:idx val="2"/>
          <c:order val="1"/>
          <c:spPr>
            <a:ln w="28575" cap="rnd">
              <a:solidFill>
                <a:schemeClr val="accent3"/>
              </a:solidFill>
              <a:round/>
            </a:ln>
            <a:effectLst/>
          </c:spPr>
          <c:marker>
            <c:symbol val="none"/>
          </c:marker>
          <c:val>
            <c:numRef>
              <c:f>Example!$C$15</c:f>
              <c:numCache>
                <c:formatCode>_-"€"* #.##0_-;\-"€"* #.##0_-;_-"€"* "-"??_-;_-@_-</c:formatCode>
                <c:ptCount val="1"/>
                <c:pt idx="0">
                  <c:v>0</c:v>
                </c:pt>
              </c:numCache>
            </c:numRef>
          </c:val>
          <c:smooth val="0"/>
          <c:extLst>
            <c:ext xmlns:c16="http://schemas.microsoft.com/office/drawing/2014/chart" uri="{C3380CC4-5D6E-409C-BE32-E72D297353CC}">
              <c16:uniqueId val="{00000001-83A3-B04F-AAC5-26474C2EA817}"/>
            </c:ext>
          </c:extLst>
        </c:ser>
        <c:dLbls>
          <c:showLegendKey val="0"/>
          <c:showVal val="0"/>
          <c:showCatName val="0"/>
          <c:showSerName val="0"/>
          <c:showPercent val="0"/>
          <c:showBubbleSize val="0"/>
        </c:dLbls>
        <c:marker val="1"/>
        <c:smooth val="0"/>
        <c:axId val="-9083728"/>
        <c:axId val="-9079136"/>
      </c:lineChart>
      <c:catAx>
        <c:axId val="-9083728"/>
        <c:scaling>
          <c:orientation val="minMax"/>
        </c:scaling>
        <c:delete val="0"/>
        <c:axPos val="b"/>
        <c:numFmt formatCode="_-&quot;$&quot;* #,##0_-;\-&quot;$&quot;* #,##0_-;_-&quot;$&quot;* &quot;-&quot;??_-;_-@_-" sourceLinked="1"/>
        <c:majorTickMark val="none"/>
        <c:minorTickMark val="none"/>
        <c:tickLblPos val="nextTo"/>
        <c:spPr>
          <a:noFill/>
          <a:ln w="9525" cap="flat" cmpd="sng" algn="ctr">
            <a:solidFill>
              <a:schemeClr val="bg2">
                <a:lumMod val="75000"/>
              </a:schemeClr>
            </a:solidFill>
            <a:round/>
          </a:ln>
          <a:effectLst/>
        </c:spPr>
        <c:txPr>
          <a:bodyPr rot="-60000000" spcFirstLastPara="1" vertOverflow="ellipsis" vert="horz" wrap="square" anchor="ctr" anchorCtr="1"/>
          <a:lstStyle/>
          <a:p>
            <a:pPr>
              <a:defRPr sz="900" b="0" i="0" u="none" strike="noStrike" kern="1200" baseline="0">
                <a:noFill/>
                <a:latin typeface="+mn-lt"/>
                <a:ea typeface="+mn-ea"/>
                <a:cs typeface="+mn-cs"/>
              </a:defRPr>
            </a:pPr>
            <a:endParaRPr lang="en-US"/>
          </a:p>
        </c:txPr>
        <c:crossAx val="-9079136"/>
        <c:crosses val="autoZero"/>
        <c:auto val="1"/>
        <c:lblAlgn val="ctr"/>
        <c:lblOffset val="100"/>
        <c:noMultiLvlLbl val="0"/>
      </c:catAx>
      <c:valAx>
        <c:axId val="-9079136"/>
        <c:scaling>
          <c:orientation val="minMax"/>
        </c:scaling>
        <c:delete val="0"/>
        <c:axPos val="l"/>
        <c:numFmt formatCode="[$€-43A]#,##0" sourceLinked="0"/>
        <c:majorTickMark val="out"/>
        <c:minorTickMark val="none"/>
        <c:tickLblPos val="nextTo"/>
        <c:spPr>
          <a:noFill/>
          <a:ln>
            <a:solidFill>
              <a:schemeClr val="bg2">
                <a:lumMod val="75000"/>
              </a:schemeClr>
            </a:solidFill>
          </a:ln>
          <a:effectLst/>
        </c:spPr>
        <c:txPr>
          <a:bodyPr rot="-60000000" spcFirstLastPara="1" vertOverflow="ellipsis" vert="horz" wrap="square" anchor="ctr" anchorCtr="1"/>
          <a:lstStyle/>
          <a:p>
            <a:pPr>
              <a:defRPr sz="1000" b="0" i="0" u="none" strike="noStrike" kern="1200" baseline="0">
                <a:solidFill>
                  <a:schemeClr val="tx2">
                    <a:lumMod val="75000"/>
                    <a:lumOff val="25000"/>
                  </a:schemeClr>
                </a:solidFill>
                <a:latin typeface="+mn-lt"/>
                <a:ea typeface="+mn-ea"/>
                <a:cs typeface="+mn-cs"/>
              </a:defRPr>
            </a:pPr>
            <a:endParaRPr lang="en-US"/>
          </a:p>
        </c:txPr>
        <c:crossAx val="-9083728"/>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6</xdr:col>
      <xdr:colOff>2311401</xdr:colOff>
      <xdr:row>4</xdr:row>
      <xdr:rowOff>76400</xdr:rowOff>
    </xdr:from>
    <xdr:to>
      <xdr:col>11</xdr:col>
      <xdr:colOff>465668</xdr:colOff>
      <xdr:row>14</xdr:row>
      <xdr:rowOff>37030</xdr:rowOff>
    </xdr:to>
    <xdr:graphicFrame macro="">
      <xdr:nvGraphicFramePr>
        <xdr:cNvPr id="3" name="chtIncomeExpenses" descr="Column bar chart showing income and expenses." title="Income vs. Expenses">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596514</xdr:colOff>
      <xdr:row>4</xdr:row>
      <xdr:rowOff>57728</xdr:rowOff>
    </xdr:from>
    <xdr:to>
      <xdr:col>7</xdr:col>
      <xdr:colOff>147925</xdr:colOff>
      <xdr:row>14</xdr:row>
      <xdr:rowOff>18358</xdr:rowOff>
    </xdr:to>
    <xdr:graphicFrame macro="">
      <xdr:nvGraphicFramePr>
        <xdr:cNvPr id="4" name="chtIncomeExpenses" descr="Column bar chart showing income and expenses." title="Income vs. Expenses">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2302933</xdr:colOff>
      <xdr:row>4</xdr:row>
      <xdr:rowOff>76400</xdr:rowOff>
    </xdr:from>
    <xdr:to>
      <xdr:col>11</xdr:col>
      <xdr:colOff>465667</xdr:colOff>
      <xdr:row>14</xdr:row>
      <xdr:rowOff>37030</xdr:rowOff>
    </xdr:to>
    <xdr:graphicFrame macro="">
      <xdr:nvGraphicFramePr>
        <xdr:cNvPr id="8" name="chtIncomeExpenses" descr="Column bar chart showing income and expenses." title="Income vs. Expenses">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596514</xdr:colOff>
      <xdr:row>4</xdr:row>
      <xdr:rowOff>57728</xdr:rowOff>
    </xdr:from>
    <xdr:to>
      <xdr:col>7</xdr:col>
      <xdr:colOff>147925</xdr:colOff>
      <xdr:row>14</xdr:row>
      <xdr:rowOff>18358</xdr:rowOff>
    </xdr:to>
    <xdr:graphicFrame macro="">
      <xdr:nvGraphicFramePr>
        <xdr:cNvPr id="9" name="chtIncomeExpenses" descr="Column bar chart showing income and expenses." title="Income vs. Expenses">
          <a:extLst>
            <a:ext uri="{FF2B5EF4-FFF2-40B4-BE49-F238E27FC236}">
              <a16:creationId xmlns:a16="http://schemas.microsoft.com/office/drawing/2014/main" id="{00000000-0008-0000-0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onthlyIncome2" displayName="MonthlyIncome2" ref="B18:E28" totalsRowShown="0" headerRowDxfId="62" dataDxfId="61">
  <tableColumns count="4">
    <tableColumn id="1" xr3:uid="{00000000-0010-0000-0000-000001000000}" name="PRODUCT" dataDxfId="60"/>
    <tableColumn id="3" xr3:uid="{00000000-0010-0000-0000-000003000000}" name="VERKOCHT" dataDxfId="59"/>
    <tableColumn id="4" xr3:uid="{00000000-0010-0000-0000-000004000000}" name="PRIJS" dataDxfId="58"/>
    <tableColumn id="2" xr3:uid="{00000000-0010-0000-0000-000002000000}" name="TOTAAL" dataDxfId="57">
      <calculatedColumnFormula>MonthlyIncome2[[#This Row],[VERKOCHT]]*MonthlyIncome2[[#This Row],[PRIJS]]</calculatedColumnFormula>
    </tableColumn>
  </tableColumns>
  <tableStyleInfo name="Personal budget table" showFirstColumn="0" showLastColumn="0" showRowStripes="1" showColumnStripes="0"/>
  <extLst>
    <ext xmlns:x14="http://schemas.microsoft.com/office/spreadsheetml/2009/9/main" uri="{504A1905-F514-4f6f-8877-14C23A59335A}">
      <x14:table altText="Monthly Income" altTextSummary="Enter monthly income sources and their amounts."/>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MonthlyExpenses43" displayName="MonthlyExpenses43" ref="G18:I28" totalsRowShown="0" headerRowDxfId="56" dataDxfId="55">
  <tableColumns count="3">
    <tableColumn id="1" xr3:uid="{00000000-0010-0000-0100-000001000000}" name="PRODUCT" dataDxfId="54">
      <calculatedColumnFormula>"Kosten per "&amp;LOWER(MonthlyIncome2[[#This Row],[PRODUCT]])</calculatedColumnFormula>
    </tableColumn>
    <tableColumn id="3" xr3:uid="{00000000-0010-0000-0100-000003000000}" name="KOSTEN" dataDxfId="53"/>
    <tableColumn id="2" xr3:uid="{00000000-0010-0000-0100-000002000000}" name="AANTAL" dataDxfId="52">
      <calculatedColumnFormula>MonthlyExpenses43[[#This Row],[KOSTEN]]*MonthlyIncome2[[#This Row],[VERKOCHT]]</calculatedColumnFormula>
    </tableColumn>
  </tableColumns>
  <tableStyleInfo name="Personal budget table"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MonthlyIncome" displayName="MonthlyIncome" ref="B18:E28" totalsRowShown="0" headerRowDxfId="11" dataDxfId="10">
  <tableColumns count="4">
    <tableColumn id="1" xr3:uid="{00000000-0010-0000-0200-000001000000}" name="PRODUCT" dataDxfId="9"/>
    <tableColumn id="3" xr3:uid="{00000000-0010-0000-0200-000003000000}" name="VERKOCHT" dataDxfId="8"/>
    <tableColumn id="4" xr3:uid="{00000000-0010-0000-0200-000004000000}" name="PRIJS" dataDxfId="7"/>
    <tableColumn id="2" xr3:uid="{00000000-0010-0000-0200-000002000000}" name="TOTAAL" dataDxfId="6">
      <calculatedColumnFormula>MonthlyIncome[[#This Row],[VERKOCHT]]*MonthlyIncome[[#This Row],[PRIJS]]</calculatedColumnFormula>
    </tableColumn>
  </tableColumns>
  <tableStyleInfo name="Personal budget table" showFirstColumn="0" showLastColumn="0" showRowStripes="1" showColumnStripes="0"/>
  <extLst>
    <ext xmlns:x14="http://schemas.microsoft.com/office/spreadsheetml/2009/9/main" uri="{504A1905-F514-4f6f-8877-14C23A59335A}">
      <x14:table altText="Monthly Income" altTextSummary="Enter monthly income sources and their amounts."/>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MonthlyExpenses4" displayName="MonthlyExpenses4" ref="G18:I28" totalsRowShown="0" headerRowDxfId="5" dataDxfId="3" headerRowBorderDxfId="4">
  <tableColumns count="3">
    <tableColumn id="1" xr3:uid="{00000000-0010-0000-0300-000001000000}" name="PRODUCT" dataDxfId="2">
      <calculatedColumnFormula>"Kosten per "&amp;LOWER(MonthlyIncome[[#This Row],[PRODUCT]])</calculatedColumnFormula>
    </tableColumn>
    <tableColumn id="3" xr3:uid="{00000000-0010-0000-0300-000003000000}" name="KOSTEN" dataDxfId="1"/>
    <tableColumn id="2" xr3:uid="{00000000-0010-0000-0300-000002000000}" name="TOTAAL" dataDxfId="0">
      <calculatedColumnFormula>MonthlyExpenses4[[#This Row],[KOSTEN]]*MonthlyIncome[[#This Row],[VERKOCHT]]</calculatedColumnFormula>
    </tableColumn>
  </tableColumns>
  <tableStyleInfo name="Personal budget table"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theme/themeOverride1.xml><?xml version="1.0" encoding="utf-8"?>
<a:themeOverride xmlns:a="http://schemas.openxmlformats.org/drawingml/2006/main">
  <a:clrScheme name="Personal budget">
    <a:dk1>
      <a:sysClr val="windowText" lastClr="000000"/>
    </a:dk1>
    <a:lt1>
      <a:sysClr val="window" lastClr="FFFFFF"/>
    </a:lt1>
    <a:dk2>
      <a:srgbClr val="2A2A29"/>
    </a:dk2>
    <a:lt2>
      <a:srgbClr val="EEEEEB"/>
    </a:lt2>
    <a:accent1>
      <a:srgbClr val="0592FE"/>
    </a:accent1>
    <a:accent2>
      <a:srgbClr val="69BBFE"/>
    </a:accent2>
    <a:accent3>
      <a:srgbClr val="2EB470"/>
    </a:accent3>
    <a:accent4>
      <a:srgbClr val="F35754"/>
    </a:accent4>
    <a:accent5>
      <a:srgbClr val="B35297"/>
    </a:accent5>
    <a:accent6>
      <a:srgbClr val="FB911F"/>
    </a:accent6>
    <a:hlink>
      <a:srgbClr val="B35297"/>
    </a:hlink>
    <a:folHlink>
      <a:srgbClr val="0591FE"/>
    </a:folHlink>
  </a:clrScheme>
  <a:fontScheme name="Personal budget">
    <a:majorFont>
      <a:latin typeface="Tahoma"/>
      <a:ea typeface=""/>
      <a:cs typeface=""/>
    </a:majorFont>
    <a:minorFont>
      <a:latin typeface="Century Gothic"/>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Personal budget">
    <a:dk1>
      <a:sysClr val="windowText" lastClr="000000"/>
    </a:dk1>
    <a:lt1>
      <a:sysClr val="window" lastClr="FFFFFF"/>
    </a:lt1>
    <a:dk2>
      <a:srgbClr val="2A2A29"/>
    </a:dk2>
    <a:lt2>
      <a:srgbClr val="EEEEEB"/>
    </a:lt2>
    <a:accent1>
      <a:srgbClr val="0592FE"/>
    </a:accent1>
    <a:accent2>
      <a:srgbClr val="69BBFE"/>
    </a:accent2>
    <a:accent3>
      <a:srgbClr val="2EB470"/>
    </a:accent3>
    <a:accent4>
      <a:srgbClr val="F35754"/>
    </a:accent4>
    <a:accent5>
      <a:srgbClr val="B35297"/>
    </a:accent5>
    <a:accent6>
      <a:srgbClr val="FB911F"/>
    </a:accent6>
    <a:hlink>
      <a:srgbClr val="B35297"/>
    </a:hlink>
    <a:folHlink>
      <a:srgbClr val="0591FE"/>
    </a:folHlink>
  </a:clrScheme>
  <a:fontScheme name="Personal budget">
    <a:majorFont>
      <a:latin typeface="Tahoma"/>
      <a:ea typeface=""/>
      <a:cs typeface=""/>
    </a:majorFont>
    <a:minorFont>
      <a:latin typeface="Century Gothic"/>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Personal budget">
    <a:dk1>
      <a:sysClr val="windowText" lastClr="000000"/>
    </a:dk1>
    <a:lt1>
      <a:sysClr val="window" lastClr="FFFFFF"/>
    </a:lt1>
    <a:dk2>
      <a:srgbClr val="2A2A29"/>
    </a:dk2>
    <a:lt2>
      <a:srgbClr val="EEEEEB"/>
    </a:lt2>
    <a:accent1>
      <a:srgbClr val="0592FE"/>
    </a:accent1>
    <a:accent2>
      <a:srgbClr val="69BBFE"/>
    </a:accent2>
    <a:accent3>
      <a:srgbClr val="2EB470"/>
    </a:accent3>
    <a:accent4>
      <a:srgbClr val="F35754"/>
    </a:accent4>
    <a:accent5>
      <a:srgbClr val="B35297"/>
    </a:accent5>
    <a:accent6>
      <a:srgbClr val="FB911F"/>
    </a:accent6>
    <a:hlink>
      <a:srgbClr val="B35297"/>
    </a:hlink>
    <a:folHlink>
      <a:srgbClr val="0591FE"/>
    </a:folHlink>
  </a:clrScheme>
  <a:fontScheme name="Personal budget">
    <a:majorFont>
      <a:latin typeface="Tahoma"/>
      <a:ea typeface=""/>
      <a:cs typeface=""/>
    </a:majorFont>
    <a:minorFont>
      <a:latin typeface="Century Gothic"/>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Personal budget">
    <a:dk1>
      <a:sysClr val="windowText" lastClr="000000"/>
    </a:dk1>
    <a:lt1>
      <a:sysClr val="window" lastClr="FFFFFF"/>
    </a:lt1>
    <a:dk2>
      <a:srgbClr val="2A2A29"/>
    </a:dk2>
    <a:lt2>
      <a:srgbClr val="EEEEEB"/>
    </a:lt2>
    <a:accent1>
      <a:srgbClr val="0592FE"/>
    </a:accent1>
    <a:accent2>
      <a:srgbClr val="69BBFE"/>
    </a:accent2>
    <a:accent3>
      <a:srgbClr val="2EB470"/>
    </a:accent3>
    <a:accent4>
      <a:srgbClr val="F35754"/>
    </a:accent4>
    <a:accent5>
      <a:srgbClr val="B35297"/>
    </a:accent5>
    <a:accent6>
      <a:srgbClr val="FB911F"/>
    </a:accent6>
    <a:hlink>
      <a:srgbClr val="B35297"/>
    </a:hlink>
    <a:folHlink>
      <a:srgbClr val="0591FE"/>
    </a:folHlink>
  </a:clrScheme>
  <a:fontScheme name="Personal budget">
    <a:majorFont>
      <a:latin typeface="Tahoma"/>
      <a:ea typeface=""/>
      <a:cs typeface=""/>
    </a:majorFont>
    <a:minorFont>
      <a:latin typeface="Century Gothic"/>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3"/>
  <sheetViews>
    <sheetView showGridLines="0" showRowColHeaders="0" workbookViewId="0">
      <selection activeCell="A18" sqref="A18"/>
    </sheetView>
  </sheetViews>
  <sheetFormatPr baseColWidth="10" defaultRowHeight="16" x14ac:dyDescent="0.2"/>
  <cols>
    <col min="1" max="1" width="131" customWidth="1"/>
  </cols>
  <sheetData>
    <row r="1" spans="1:1" x14ac:dyDescent="0.2">
      <c r="A1" s="60" t="s">
        <v>23</v>
      </c>
    </row>
    <row r="2" spans="1:1" ht="68" customHeight="1" x14ac:dyDescent="0.2">
      <c r="A2" s="59" t="s">
        <v>7</v>
      </c>
    </row>
    <row r="3" spans="1:1" x14ac:dyDescent="0.2">
      <c r="A3" s="61" t="s">
        <v>8</v>
      </c>
    </row>
    <row r="4" spans="1:1" ht="30" customHeight="1" x14ac:dyDescent="0.2">
      <c r="A4" s="59" t="s">
        <v>9</v>
      </c>
    </row>
    <row r="5" spans="1:1" ht="30" customHeight="1" x14ac:dyDescent="0.2">
      <c r="A5" s="59" t="s">
        <v>10</v>
      </c>
    </row>
    <row r="6" spans="1:1" ht="30" customHeight="1" x14ac:dyDescent="0.2">
      <c r="A6" s="59" t="s">
        <v>11</v>
      </c>
    </row>
    <row r="7" spans="1:1" x14ac:dyDescent="0.2">
      <c r="A7" s="59" t="s">
        <v>12</v>
      </c>
    </row>
    <row r="8" spans="1:1" x14ac:dyDescent="0.2">
      <c r="A8" s="59"/>
    </row>
    <row r="9" spans="1:1" x14ac:dyDescent="0.2">
      <c r="A9" s="61" t="s">
        <v>13</v>
      </c>
    </row>
    <row r="10" spans="1:1" ht="48" x14ac:dyDescent="0.2">
      <c r="A10" s="59" t="s">
        <v>14</v>
      </c>
    </row>
    <row r="11" spans="1:1" x14ac:dyDescent="0.2">
      <c r="A11" s="61"/>
    </row>
    <row r="12" spans="1:1" x14ac:dyDescent="0.2">
      <c r="A12" s="61" t="s">
        <v>15</v>
      </c>
    </row>
    <row r="13" spans="1:1" ht="32" x14ac:dyDescent="0.2">
      <c r="A13" s="59" t="s">
        <v>16</v>
      </c>
    </row>
    <row r="14" spans="1:1" x14ac:dyDescent="0.2">
      <c r="A14" s="59"/>
    </row>
    <row r="15" spans="1:1" x14ac:dyDescent="0.2">
      <c r="A15" s="61" t="s">
        <v>17</v>
      </c>
    </row>
    <row r="16" spans="1:1" x14ac:dyDescent="0.2">
      <c r="A16" s="59" t="s">
        <v>18</v>
      </c>
    </row>
    <row r="17" spans="1:1" x14ac:dyDescent="0.2">
      <c r="A17" s="59"/>
    </row>
    <row r="18" spans="1:1" x14ac:dyDescent="0.2">
      <c r="A18" s="61" t="s">
        <v>19</v>
      </c>
    </row>
    <row r="19" spans="1:1" ht="32" x14ac:dyDescent="0.2">
      <c r="A19" s="59" t="s">
        <v>20</v>
      </c>
    </row>
    <row r="20" spans="1:1" x14ac:dyDescent="0.2">
      <c r="A20" s="59"/>
    </row>
    <row r="21" spans="1:1" x14ac:dyDescent="0.2">
      <c r="A21" s="61" t="s">
        <v>21</v>
      </c>
    </row>
    <row r="22" spans="1:1" ht="48" x14ac:dyDescent="0.2">
      <c r="A22" s="59" t="s">
        <v>22</v>
      </c>
    </row>
    <row r="23" spans="1:1" x14ac:dyDescent="0.2">
      <c r="A23" s="59"/>
    </row>
  </sheetData>
  <sheetProtection sheet="1" objects="1" scenarios="1" selectLockedCells="1" selectUnlockedCell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71"/>
  <sheetViews>
    <sheetView showGridLines="0" showRowColHeaders="0" zoomScale="120" zoomScaleNormal="120" zoomScalePageLayoutView="120" workbookViewId="0">
      <selection activeCell="C33" sqref="C33:E33"/>
    </sheetView>
  </sheetViews>
  <sheetFormatPr baseColWidth="10" defaultRowHeight="12" x14ac:dyDescent="0.15"/>
  <cols>
    <col min="1" max="1" width="1.5" style="1" customWidth="1"/>
    <col min="2" max="2" width="24.6640625" style="1" customWidth="1"/>
    <col min="3" max="3" width="15.83203125" style="1" bestFit="1" customWidth="1"/>
    <col min="4" max="5" width="14.1640625" style="1" customWidth="1"/>
    <col min="6" max="6" width="2" style="1" customWidth="1"/>
    <col min="7" max="7" width="31.33203125" style="1" customWidth="1"/>
    <col min="8" max="9" width="14.1640625" style="1" customWidth="1"/>
    <col min="10" max="10" width="2" style="1" customWidth="1"/>
    <col min="11" max="12" width="14.1640625" style="1" customWidth="1"/>
    <col min="13" max="16384" width="10.83203125" style="1"/>
  </cols>
  <sheetData>
    <row r="1" spans="1:16" ht="7" customHeight="1" x14ac:dyDescent="0.15">
      <c r="A1" s="19"/>
      <c r="B1" s="19"/>
      <c r="C1" s="19"/>
      <c r="D1" s="19"/>
      <c r="E1" s="19"/>
      <c r="F1" s="19"/>
      <c r="G1" s="19"/>
      <c r="H1" s="19"/>
      <c r="I1" s="19"/>
      <c r="J1" s="19"/>
      <c r="K1" s="19"/>
      <c r="L1" s="19"/>
      <c r="M1" s="19"/>
    </row>
    <row r="2" spans="1:16" ht="23" x14ac:dyDescent="0.2">
      <c r="A2" s="19"/>
      <c r="B2" s="17" t="str">
        <f>Example!B2</f>
        <v>winstcalculator</v>
      </c>
      <c r="C2" s="18"/>
      <c r="D2" s="19"/>
      <c r="E2" s="19"/>
      <c r="F2" s="19"/>
      <c r="G2" s="19"/>
      <c r="H2" s="20" t="str">
        <f>Example!H2</f>
        <v>Naam</v>
      </c>
      <c r="I2" s="74"/>
      <c r="J2" s="74"/>
      <c r="K2" s="74"/>
      <c r="L2" s="74"/>
      <c r="M2" s="52"/>
      <c r="P2" s="68"/>
    </row>
    <row r="3" spans="1:16" ht="4" customHeight="1" thickBot="1" x14ac:dyDescent="0.25">
      <c r="A3" s="19"/>
      <c r="B3" s="21"/>
      <c r="C3" s="22"/>
      <c r="D3" s="22"/>
      <c r="E3" s="22"/>
      <c r="F3" s="22"/>
      <c r="G3" s="22"/>
      <c r="H3" s="22"/>
      <c r="I3" s="22"/>
      <c r="J3" s="22"/>
      <c r="K3" s="22"/>
      <c r="L3" s="22"/>
      <c r="M3" s="52"/>
      <c r="P3" s="68"/>
    </row>
    <row r="4" spans="1:16" ht="11" customHeight="1" thickTop="1" x14ac:dyDescent="0.2">
      <c r="A4" s="19"/>
      <c r="B4" s="23"/>
      <c r="C4" s="24"/>
      <c r="D4" s="19"/>
      <c r="E4" s="19"/>
      <c r="F4" s="19"/>
      <c r="G4" s="19"/>
      <c r="H4" s="19"/>
      <c r="I4" s="19"/>
      <c r="J4" s="19"/>
      <c r="K4" s="19"/>
      <c r="L4" s="19"/>
      <c r="M4" s="52"/>
      <c r="P4" s="68"/>
    </row>
    <row r="5" spans="1:16" ht="33" customHeight="1" x14ac:dyDescent="0.2">
      <c r="A5" s="19"/>
      <c r="B5" s="75" t="str">
        <f>Example!B5</f>
        <v>TOTALE OMZET</v>
      </c>
      <c r="C5" s="75"/>
      <c r="D5" s="25"/>
      <c r="E5" s="26"/>
      <c r="F5" s="26"/>
      <c r="G5" s="27"/>
      <c r="H5" s="26"/>
      <c r="I5" s="26"/>
      <c r="J5" s="26"/>
      <c r="K5" s="26"/>
      <c r="L5" s="26"/>
      <c r="M5" s="19"/>
      <c r="P5" s="3" t="str">
        <f>Example!P5</f>
        <v>Week</v>
      </c>
    </row>
    <row r="6" spans="1:16" ht="17" customHeight="1" x14ac:dyDescent="0.15">
      <c r="A6" s="19"/>
      <c r="B6" s="28"/>
      <c r="C6" s="28"/>
      <c r="D6" s="26"/>
      <c r="E6" s="26"/>
      <c r="F6" s="26"/>
      <c r="G6" s="27"/>
      <c r="H6" s="26"/>
      <c r="I6" s="26"/>
      <c r="J6" s="26"/>
      <c r="K6" s="26"/>
      <c r="L6" s="26"/>
      <c r="M6" s="19"/>
      <c r="P6" s="3" t="str">
        <f>Example!P6</f>
        <v>Maand</v>
      </c>
    </row>
    <row r="7" spans="1:16" ht="31" customHeight="1" x14ac:dyDescent="0.15">
      <c r="A7" s="19"/>
      <c r="B7" s="76">
        <f>SUM(MonthlyIncome2[TOTAAL])</f>
        <v>0</v>
      </c>
      <c r="C7" s="76"/>
      <c r="D7" s="26"/>
      <c r="E7" s="26"/>
      <c r="F7" s="26"/>
      <c r="G7" s="27"/>
      <c r="H7" s="26"/>
      <c r="I7" s="26"/>
      <c r="J7" s="26"/>
      <c r="K7" s="27"/>
      <c r="L7" s="29"/>
      <c r="M7" s="19"/>
      <c r="P7" s="3" t="str">
        <f>Example!P7</f>
        <v>Jaar</v>
      </c>
    </row>
    <row r="8" spans="1:16" ht="18" x14ac:dyDescent="0.2">
      <c r="A8" s="19"/>
      <c r="B8" s="75" t="str">
        <f>Example!B8</f>
        <v>TOTALE KOSTEN</v>
      </c>
      <c r="C8" s="75"/>
      <c r="D8" s="26"/>
      <c r="E8" s="26"/>
      <c r="F8" s="26"/>
      <c r="G8" s="26"/>
      <c r="H8" s="26"/>
      <c r="I8" s="26"/>
      <c r="J8" s="26"/>
      <c r="K8" s="27"/>
      <c r="L8" s="29"/>
      <c r="M8" s="19"/>
      <c r="P8" s="3"/>
    </row>
    <row r="9" spans="1:16" ht="13" x14ac:dyDescent="0.15">
      <c r="A9" s="19"/>
      <c r="B9" s="28"/>
      <c r="C9" s="28"/>
      <c r="D9" s="26"/>
      <c r="E9" s="26"/>
      <c r="F9" s="26"/>
      <c r="G9" s="26"/>
      <c r="H9" s="26"/>
      <c r="I9" s="26"/>
      <c r="J9" s="26"/>
      <c r="K9" s="27"/>
      <c r="L9" s="29"/>
      <c r="M9" s="19"/>
      <c r="P9" s="3"/>
    </row>
    <row r="10" spans="1:16" ht="31" customHeight="1" x14ac:dyDescent="0.15">
      <c r="A10" s="19"/>
      <c r="B10" s="76">
        <f>SUM(MonthlyExpenses43[AANTAL])+SUM(L19:L30)</f>
        <v>0</v>
      </c>
      <c r="C10" s="76"/>
      <c r="D10" s="26"/>
      <c r="E10" s="26"/>
      <c r="F10" s="26"/>
      <c r="G10" s="30"/>
      <c r="H10" s="26"/>
      <c r="I10" s="26"/>
      <c r="J10" s="26"/>
      <c r="K10" s="26"/>
      <c r="L10" s="26"/>
      <c r="M10" s="19"/>
      <c r="P10" s="3"/>
    </row>
    <row r="11" spans="1:16" ht="18" x14ac:dyDescent="0.2">
      <c r="A11" s="19"/>
      <c r="B11" s="75" t="str">
        <f>Example!B11</f>
        <v>WINST</v>
      </c>
      <c r="C11" s="75"/>
      <c r="D11" s="26"/>
      <c r="E11" s="26"/>
      <c r="F11" s="26"/>
      <c r="G11" s="30"/>
      <c r="H11" s="26"/>
      <c r="I11" s="26"/>
      <c r="J11" s="26"/>
      <c r="K11" s="26"/>
      <c r="L11" s="26"/>
      <c r="M11" s="19"/>
      <c r="P11" s="3"/>
    </row>
    <row r="12" spans="1:16" ht="13" x14ac:dyDescent="0.15">
      <c r="A12" s="19"/>
      <c r="B12" s="28"/>
      <c r="C12" s="28"/>
      <c r="D12" s="26"/>
      <c r="E12" s="26"/>
      <c r="F12" s="26"/>
      <c r="G12" s="30"/>
      <c r="H12" s="26"/>
      <c r="I12" s="26"/>
      <c r="J12" s="26"/>
      <c r="K12" s="26"/>
      <c r="L12" s="26"/>
      <c r="M12" s="19"/>
      <c r="P12" s="3"/>
    </row>
    <row r="13" spans="1:16" ht="31" customHeight="1" x14ac:dyDescent="0.15">
      <c r="A13" s="19"/>
      <c r="B13" s="72">
        <f>B7-B10</f>
        <v>0</v>
      </c>
      <c r="C13" s="72"/>
      <c r="D13" s="26"/>
      <c r="E13" s="26"/>
      <c r="F13" s="26"/>
      <c r="G13" s="30"/>
      <c r="H13" s="26"/>
      <c r="I13" s="26"/>
      <c r="J13" s="26"/>
      <c r="K13" s="26"/>
      <c r="L13" s="26"/>
      <c r="M13" s="19"/>
      <c r="P13" s="3"/>
    </row>
    <row r="14" spans="1:16" ht="13" x14ac:dyDescent="0.15">
      <c r="A14" s="19"/>
      <c r="B14" s="26"/>
      <c r="C14" s="26"/>
      <c r="D14" s="26"/>
      <c r="E14" s="26"/>
      <c r="F14" s="26"/>
      <c r="G14" s="31" t="s">
        <v>47</v>
      </c>
      <c r="H14" s="26"/>
      <c r="I14" s="26"/>
      <c r="J14" s="26"/>
      <c r="K14" s="26"/>
      <c r="L14" s="26"/>
      <c r="M14" s="19"/>
    </row>
    <row r="15" spans="1:16" ht="16" x14ac:dyDescent="0.15">
      <c r="A15" s="19"/>
      <c r="B15" s="32" t="str">
        <f>Example!B15</f>
        <v>Periode</v>
      </c>
      <c r="C15" s="33"/>
      <c r="D15" s="26"/>
      <c r="E15" s="26"/>
      <c r="F15" s="26"/>
      <c r="G15" s="30"/>
      <c r="H15" s="26"/>
      <c r="I15" s="26"/>
      <c r="J15" s="26"/>
      <c r="K15" s="26"/>
      <c r="L15" s="26"/>
      <c r="M15" s="19"/>
    </row>
    <row r="16" spans="1:16" ht="13" x14ac:dyDescent="0.15">
      <c r="A16" s="19"/>
      <c r="B16" s="26"/>
      <c r="C16" s="34"/>
      <c r="D16" s="26"/>
      <c r="E16" s="26"/>
      <c r="F16" s="26"/>
      <c r="G16" s="30"/>
      <c r="H16" s="26"/>
      <c r="I16" s="26"/>
      <c r="J16" s="26"/>
      <c r="K16" s="26"/>
      <c r="L16" s="26"/>
      <c r="M16" s="19"/>
    </row>
    <row r="17" spans="1:21" s="11" customFormat="1" ht="17" x14ac:dyDescent="0.2">
      <c r="A17" s="53"/>
      <c r="B17" s="35" t="str">
        <f>Example!B17</f>
        <v>Omzet</v>
      </c>
      <c r="C17" s="36"/>
      <c r="D17" s="36"/>
      <c r="E17" s="36"/>
      <c r="F17" s="37"/>
      <c r="G17" s="35" t="s">
        <v>21</v>
      </c>
      <c r="H17" s="36"/>
      <c r="I17" s="36"/>
      <c r="J17" s="37"/>
      <c r="K17" s="35" t="s">
        <v>53</v>
      </c>
      <c r="L17" s="36"/>
      <c r="M17" s="53"/>
    </row>
    <row r="18" spans="1:21" ht="16" x14ac:dyDescent="0.15">
      <c r="A18" s="19"/>
      <c r="B18" s="38" t="s">
        <v>25</v>
      </c>
      <c r="C18" s="71" t="s">
        <v>33</v>
      </c>
      <c r="D18" s="38" t="s">
        <v>34</v>
      </c>
      <c r="E18" s="38" t="s">
        <v>35</v>
      </c>
      <c r="F18" s="39"/>
      <c r="G18" s="38" t="s">
        <v>25</v>
      </c>
      <c r="H18" s="38" t="s">
        <v>36</v>
      </c>
      <c r="I18" s="38" t="s">
        <v>52</v>
      </c>
      <c r="J18" s="32"/>
      <c r="K18" s="38"/>
      <c r="L18" s="38" t="s">
        <v>52</v>
      </c>
      <c r="M18" s="19"/>
    </row>
    <row r="19" spans="1:21" ht="16" x14ac:dyDescent="0.15">
      <c r="A19" s="19"/>
      <c r="B19" s="54"/>
      <c r="C19" s="41"/>
      <c r="D19" s="55"/>
      <c r="E19" s="43">
        <f>MonthlyIncome2[[#This Row],[VERKOCHT]]*MonthlyIncome2[[#This Row],[PRIJS]]</f>
        <v>0</v>
      </c>
      <c r="F19" s="44"/>
      <c r="G19" s="44" t="str">
        <f>"Kosten per "&amp;LOWER(MonthlyIncome2[[#This Row],[PRODUCT]])</f>
        <v xml:space="preserve">Kosten per </v>
      </c>
      <c r="H19" s="55"/>
      <c r="I19" s="43">
        <f>MonthlyExpenses43[[#This Row],[KOSTEN]]*MonthlyIncome2[[#This Row],[VERKOCHT]]</f>
        <v>0</v>
      </c>
      <c r="J19" s="45"/>
      <c r="K19" s="54" t="s">
        <v>39</v>
      </c>
      <c r="L19" s="55"/>
      <c r="M19" s="19"/>
    </row>
    <row r="20" spans="1:21" ht="16" x14ac:dyDescent="0.15">
      <c r="A20" s="19"/>
      <c r="B20" s="54"/>
      <c r="C20" s="41"/>
      <c r="D20" s="55"/>
      <c r="E20" s="43">
        <f>MonthlyIncome2[[#This Row],[VERKOCHT]]*MonthlyIncome2[[#This Row],[PRIJS]]</f>
        <v>0</v>
      </c>
      <c r="F20" s="44"/>
      <c r="G20" s="44" t="str">
        <f>"Kosten per "&amp;LOWER(MonthlyIncome2[[#This Row],[PRODUCT]])</f>
        <v xml:space="preserve">Kosten per </v>
      </c>
      <c r="H20" s="55"/>
      <c r="I20" s="43">
        <f>MonthlyExpenses43[[#This Row],[KOSTEN]]*MonthlyIncome2[[#This Row],[VERKOCHT]]</f>
        <v>0</v>
      </c>
      <c r="J20" s="45"/>
      <c r="K20" s="54" t="s">
        <v>40</v>
      </c>
      <c r="L20" s="55"/>
      <c r="M20" s="19"/>
    </row>
    <row r="21" spans="1:21" ht="16" x14ac:dyDescent="0.15">
      <c r="A21" s="19"/>
      <c r="B21" s="54"/>
      <c r="C21" s="41"/>
      <c r="D21" s="55"/>
      <c r="E21" s="43">
        <f>MonthlyIncome2[[#This Row],[VERKOCHT]]*MonthlyIncome2[[#This Row],[PRIJS]]</f>
        <v>0</v>
      </c>
      <c r="F21" s="44"/>
      <c r="G21" s="44" t="str">
        <f>"Kosten per "&amp;LOWER(MonthlyIncome2[[#This Row],[PRODUCT]])</f>
        <v xml:space="preserve">Kosten per </v>
      </c>
      <c r="H21" s="55"/>
      <c r="I21" s="43">
        <f>MonthlyExpenses43[[#This Row],[KOSTEN]]*MonthlyIncome2[[#This Row],[VERKOCHT]]</f>
        <v>0</v>
      </c>
      <c r="J21" s="45"/>
      <c r="K21" s="54" t="s">
        <v>41</v>
      </c>
      <c r="L21" s="55"/>
      <c r="M21" s="19"/>
    </row>
    <row r="22" spans="1:21" ht="16" x14ac:dyDescent="0.15">
      <c r="A22" s="19"/>
      <c r="B22" s="54"/>
      <c r="C22" s="41"/>
      <c r="D22" s="55"/>
      <c r="E22" s="43">
        <f>MonthlyIncome2[[#This Row],[VERKOCHT]]*MonthlyIncome2[[#This Row],[PRIJS]]</f>
        <v>0</v>
      </c>
      <c r="F22" s="44"/>
      <c r="G22" s="44" t="str">
        <f>"Kosten per "&amp;LOWER(MonthlyIncome2[[#This Row],[PRODUCT]])</f>
        <v xml:space="preserve">Kosten per </v>
      </c>
      <c r="H22" s="55"/>
      <c r="I22" s="43">
        <f>MonthlyExpenses43[[#This Row],[KOSTEN]]*MonthlyIncome2[[#This Row],[VERKOCHT]]</f>
        <v>0</v>
      </c>
      <c r="J22" s="45"/>
      <c r="K22" s="54" t="s">
        <v>42</v>
      </c>
      <c r="L22" s="55"/>
      <c r="M22" s="19"/>
    </row>
    <row r="23" spans="1:21" ht="16" x14ac:dyDescent="0.2">
      <c r="A23" s="19"/>
      <c r="B23" s="54"/>
      <c r="C23" s="41"/>
      <c r="D23" s="55"/>
      <c r="E23" s="43">
        <f>MonthlyIncome2[[#This Row],[VERKOCHT]]*MonthlyIncome2[[#This Row],[PRIJS]]</f>
        <v>0</v>
      </c>
      <c r="F23" s="44"/>
      <c r="G23" s="44" t="str">
        <f>"Kosten per "&amp;LOWER(MonthlyIncome2[[#This Row],[PRODUCT]])</f>
        <v xml:space="preserve">Kosten per </v>
      </c>
      <c r="H23" s="55"/>
      <c r="I23" s="43">
        <f>MonthlyExpenses43[[#This Row],[KOSTEN]]*MonthlyIncome2[[#This Row],[VERKOCHT]]</f>
        <v>0</v>
      </c>
      <c r="J23" s="46"/>
      <c r="K23" s="54" t="s">
        <v>54</v>
      </c>
      <c r="L23" s="55"/>
      <c r="M23" s="19"/>
    </row>
    <row r="24" spans="1:21" ht="16" x14ac:dyDescent="0.15">
      <c r="A24" s="19"/>
      <c r="B24" s="54"/>
      <c r="C24" s="41"/>
      <c r="D24" s="55"/>
      <c r="E24" s="43">
        <f>MonthlyIncome2[[#This Row],[VERKOCHT]]*MonthlyIncome2[[#This Row],[PRIJS]]</f>
        <v>0</v>
      </c>
      <c r="F24" s="26"/>
      <c r="G24" s="56" t="str">
        <f>"Kosten per "&amp;LOWER(MonthlyIncome2[[#This Row],[PRODUCT]])</f>
        <v xml:space="preserve">Kosten per </v>
      </c>
      <c r="H24" s="55"/>
      <c r="I24" s="43">
        <f>MonthlyExpenses43[[#This Row],[KOSTEN]]*MonthlyIncome2[[#This Row],[VERKOCHT]]</f>
        <v>0</v>
      </c>
      <c r="J24" s="47"/>
      <c r="K24" s="54"/>
      <c r="L24" s="55"/>
      <c r="M24" s="19"/>
    </row>
    <row r="25" spans="1:21" ht="16" x14ac:dyDescent="0.15">
      <c r="A25" s="19"/>
      <c r="B25" s="54"/>
      <c r="C25" s="41"/>
      <c r="D25" s="55"/>
      <c r="E25" s="43">
        <f>MonthlyIncome2[[#This Row],[VERKOCHT]]*MonthlyIncome2[[#This Row],[PRIJS]]</f>
        <v>0</v>
      </c>
      <c r="F25" s="44"/>
      <c r="G25" s="56" t="str">
        <f>"Kosten per "&amp;LOWER(MonthlyIncome2[[#This Row],[PRODUCT]])</f>
        <v xml:space="preserve">Kosten per </v>
      </c>
      <c r="H25" s="55"/>
      <c r="I25" s="43">
        <f>MonthlyExpenses43[[#This Row],[KOSTEN]]*MonthlyIncome2[[#This Row],[VERKOCHT]]</f>
        <v>0</v>
      </c>
      <c r="J25" s="47"/>
      <c r="K25" s="54"/>
      <c r="L25" s="55"/>
      <c r="M25" s="19"/>
    </row>
    <row r="26" spans="1:21" ht="16" x14ac:dyDescent="0.15">
      <c r="A26" s="19"/>
      <c r="B26" s="54"/>
      <c r="C26" s="41"/>
      <c r="D26" s="55"/>
      <c r="E26" s="43">
        <f>MonthlyIncome2[[#This Row],[VERKOCHT]]*MonthlyIncome2[[#This Row],[PRIJS]]</f>
        <v>0</v>
      </c>
      <c r="F26" s="44"/>
      <c r="G26" s="56" t="str">
        <f>"Kosten per "&amp;LOWER(MonthlyIncome2[[#This Row],[PRODUCT]])</f>
        <v xml:space="preserve">Kosten per </v>
      </c>
      <c r="H26" s="55"/>
      <c r="I26" s="43">
        <f>MonthlyExpenses43[[#This Row],[KOSTEN]]*MonthlyIncome2[[#This Row],[VERKOCHT]]</f>
        <v>0</v>
      </c>
      <c r="J26" s="47"/>
      <c r="K26" s="54"/>
      <c r="L26" s="55"/>
      <c r="M26" s="19"/>
    </row>
    <row r="27" spans="1:21" ht="16" x14ac:dyDescent="0.15">
      <c r="A27" s="19"/>
      <c r="B27" s="54"/>
      <c r="C27" s="41"/>
      <c r="D27" s="55"/>
      <c r="E27" s="43">
        <f>MonthlyIncome2[[#This Row],[VERKOCHT]]*MonthlyIncome2[[#This Row],[PRIJS]]</f>
        <v>0</v>
      </c>
      <c r="F27" s="44"/>
      <c r="G27" s="56" t="str">
        <f>"Kosten per "&amp;LOWER(MonthlyIncome2[[#This Row],[PRODUCT]])</f>
        <v xml:space="preserve">Kosten per </v>
      </c>
      <c r="H27" s="55"/>
      <c r="I27" s="43">
        <f>MonthlyExpenses43[[#This Row],[KOSTEN]]*MonthlyIncome2[[#This Row],[VERKOCHT]]</f>
        <v>0</v>
      </c>
      <c r="J27" s="47"/>
      <c r="K27" s="54"/>
      <c r="L27" s="55"/>
      <c r="M27" s="19"/>
    </row>
    <row r="28" spans="1:21" ht="16" x14ac:dyDescent="0.15">
      <c r="A28" s="19"/>
      <c r="B28" s="54"/>
      <c r="C28" s="41"/>
      <c r="D28" s="55"/>
      <c r="E28" s="43">
        <f>MonthlyIncome2[[#This Row],[VERKOCHT]]*MonthlyIncome2[[#This Row],[PRIJS]]</f>
        <v>0</v>
      </c>
      <c r="F28" s="44"/>
      <c r="G28" s="56" t="str">
        <f>"Kosten per "&amp;LOWER(MonthlyIncome2[[#This Row],[PRODUCT]])</f>
        <v xml:space="preserve">Kosten per </v>
      </c>
      <c r="H28" s="55"/>
      <c r="I28" s="43">
        <f>MonthlyExpenses43[[#This Row],[KOSTEN]]*MonthlyIncome2[[#This Row],[VERKOCHT]]</f>
        <v>0</v>
      </c>
      <c r="J28" s="47"/>
      <c r="K28" s="54"/>
      <c r="L28" s="55"/>
      <c r="M28" s="19"/>
    </row>
    <row r="29" spans="1:21" ht="16" x14ac:dyDescent="0.2">
      <c r="A29" s="19"/>
      <c r="B29" s="44"/>
      <c r="C29" s="48"/>
      <c r="D29" s="48"/>
      <c r="E29" s="49"/>
      <c r="F29" s="44"/>
      <c r="G29" s="50"/>
      <c r="H29" s="46"/>
      <c r="I29" s="44"/>
      <c r="J29" s="47"/>
      <c r="K29" s="54"/>
      <c r="L29" s="55"/>
      <c r="M29" s="19"/>
    </row>
    <row r="30" spans="1:21" ht="16" x14ac:dyDescent="0.2">
      <c r="A30" s="19"/>
      <c r="B30" s="44"/>
      <c r="C30" s="48"/>
      <c r="D30" s="48"/>
      <c r="E30" s="49"/>
      <c r="F30" s="44"/>
      <c r="G30" s="50"/>
      <c r="H30" s="46"/>
      <c r="I30" s="44"/>
      <c r="J30" s="46"/>
      <c r="K30" s="54"/>
      <c r="L30" s="55"/>
      <c r="M30" s="19"/>
    </row>
    <row r="31" spans="1:21" ht="13" thickBot="1" x14ac:dyDescent="0.2">
      <c r="A31" s="19"/>
      <c r="B31" s="19"/>
      <c r="C31" s="19"/>
      <c r="D31" s="19"/>
      <c r="E31" s="19"/>
      <c r="F31" s="19"/>
      <c r="G31" s="19"/>
      <c r="H31" s="19"/>
      <c r="I31" s="19"/>
      <c r="J31" s="19"/>
      <c r="K31" s="19"/>
      <c r="L31" s="19"/>
      <c r="M31" s="57"/>
      <c r="N31" s="2"/>
      <c r="O31" s="2"/>
      <c r="P31" s="2"/>
      <c r="Q31" s="2"/>
      <c r="R31" s="2"/>
      <c r="S31" s="2"/>
      <c r="T31" s="2"/>
      <c r="U31" s="2"/>
    </row>
    <row r="32" spans="1:21" ht="10" customHeight="1" thickTop="1" x14ac:dyDescent="0.15">
      <c r="A32" s="19"/>
      <c r="B32" s="51"/>
      <c r="C32" s="51"/>
      <c r="D32" s="51"/>
      <c r="E32" s="51"/>
      <c r="F32" s="51"/>
      <c r="G32" s="51"/>
      <c r="H32" s="51"/>
      <c r="I32" s="51"/>
      <c r="J32" s="51"/>
      <c r="K32" s="51"/>
      <c r="L32" s="51"/>
      <c r="M32" s="57"/>
      <c r="N32" s="2"/>
      <c r="O32" s="2"/>
      <c r="P32" s="2"/>
      <c r="Q32" s="2"/>
      <c r="R32" s="2"/>
      <c r="S32" s="2"/>
      <c r="T32" s="2"/>
      <c r="U32" s="2"/>
    </row>
    <row r="33" spans="1:21" ht="22" customHeight="1" x14ac:dyDescent="0.2">
      <c r="A33" s="19"/>
      <c r="B33" s="20" t="s">
        <v>0</v>
      </c>
      <c r="C33" s="73"/>
      <c r="D33" s="73"/>
      <c r="E33" s="73"/>
      <c r="F33" s="19"/>
      <c r="G33" s="19"/>
      <c r="H33" s="19"/>
      <c r="I33" s="19"/>
      <c r="J33" s="19"/>
      <c r="K33" s="19"/>
      <c r="L33" s="19"/>
      <c r="M33" s="57"/>
      <c r="N33" s="2"/>
      <c r="O33" s="2"/>
      <c r="P33" s="2"/>
      <c r="Q33" s="2"/>
      <c r="R33" s="2"/>
      <c r="S33" s="2"/>
      <c r="T33" s="2"/>
      <c r="U33" s="2"/>
    </row>
    <row r="34" spans="1:21" x14ac:dyDescent="0.15">
      <c r="A34" s="19"/>
      <c r="B34" s="19"/>
      <c r="C34" s="19"/>
      <c r="D34" s="19"/>
      <c r="E34" s="19"/>
      <c r="F34" s="19"/>
      <c r="G34" s="19"/>
      <c r="H34" s="19"/>
      <c r="I34" s="19"/>
      <c r="J34" s="19"/>
      <c r="K34" s="19"/>
      <c r="L34" s="19"/>
      <c r="M34" s="19"/>
    </row>
    <row r="35" spans="1:21" x14ac:dyDescent="0.15">
      <c r="A35" s="19"/>
      <c r="B35" s="19"/>
      <c r="C35" s="19"/>
      <c r="D35" s="19"/>
      <c r="E35" s="19"/>
      <c r="F35" s="19"/>
      <c r="G35" s="19"/>
      <c r="H35" s="19"/>
      <c r="I35" s="19"/>
      <c r="J35" s="19"/>
      <c r="K35" s="19"/>
      <c r="L35" s="19"/>
      <c r="M35" s="19"/>
    </row>
    <row r="36" spans="1:21" s="8" customFormat="1" x14ac:dyDescent="0.15">
      <c r="A36" s="58"/>
      <c r="B36" s="58"/>
      <c r="C36" s="58"/>
      <c r="D36" s="58"/>
      <c r="E36" s="58"/>
      <c r="F36" s="58"/>
      <c r="G36" s="58"/>
      <c r="H36" s="58"/>
      <c r="I36" s="58"/>
      <c r="J36" s="58"/>
      <c r="K36" s="58"/>
      <c r="L36" s="58"/>
      <c r="M36" s="58"/>
    </row>
    <row r="37" spans="1:21" s="8" customFormat="1" x14ac:dyDescent="0.15"/>
    <row r="38" spans="1:21" s="8" customFormat="1" x14ac:dyDescent="0.15"/>
    <row r="39" spans="1:21" s="8" customFormat="1" x14ac:dyDescent="0.15"/>
    <row r="40" spans="1:21" s="8" customFormat="1" x14ac:dyDescent="0.15"/>
    <row r="41" spans="1:21" s="8" customFormat="1" x14ac:dyDescent="0.15"/>
    <row r="42" spans="1:21" s="8" customFormat="1" x14ac:dyDescent="0.15">
      <c r="E42" s="3"/>
      <c r="F42" s="3"/>
      <c r="G42" s="3"/>
      <c r="H42" s="3"/>
      <c r="I42" s="3"/>
      <c r="J42" s="3"/>
      <c r="K42" s="3"/>
      <c r="L42" s="3"/>
      <c r="M42" s="3"/>
      <c r="N42" s="3"/>
      <c r="O42" s="3"/>
      <c r="P42" s="3"/>
    </row>
    <row r="43" spans="1:21" s="8" customFormat="1" x14ac:dyDescent="0.15">
      <c r="E43" s="3"/>
      <c r="F43" s="3"/>
      <c r="G43" s="3"/>
      <c r="H43" s="3"/>
      <c r="I43" s="3"/>
      <c r="J43" s="3"/>
      <c r="K43" s="3"/>
      <c r="L43" s="3"/>
      <c r="M43" s="3"/>
      <c r="N43" s="3"/>
      <c r="O43" s="3"/>
      <c r="P43" s="3"/>
    </row>
    <row r="44" spans="1:21" s="8" customFormat="1" x14ac:dyDescent="0.15">
      <c r="E44" s="3"/>
      <c r="F44" s="3"/>
      <c r="G44" s="3"/>
      <c r="H44" s="3"/>
      <c r="I44" s="3"/>
      <c r="J44" s="3"/>
      <c r="K44" s="3"/>
      <c r="L44" s="3"/>
      <c r="M44" s="3"/>
      <c r="N44" s="3"/>
      <c r="O44" s="3"/>
      <c r="P44" s="3"/>
    </row>
    <row r="45" spans="1:21" s="8" customFormat="1" x14ac:dyDescent="0.15">
      <c r="E45" s="3"/>
      <c r="F45" s="4"/>
      <c r="G45" s="13"/>
      <c r="H45" s="13"/>
      <c r="I45" s="13"/>
      <c r="J45" s="13"/>
      <c r="K45" s="13"/>
      <c r="L45" s="3"/>
      <c r="M45" s="3"/>
      <c r="N45" s="3"/>
      <c r="O45" s="3"/>
      <c r="P45" s="3"/>
    </row>
    <row r="46" spans="1:21" s="8" customFormat="1" x14ac:dyDescent="0.15">
      <c r="E46" s="3"/>
      <c r="F46" s="4"/>
      <c r="G46" s="13"/>
      <c r="H46" s="13"/>
      <c r="I46" s="13"/>
      <c r="J46" s="13"/>
      <c r="K46" s="13"/>
      <c r="L46" s="3"/>
      <c r="M46" s="3"/>
      <c r="N46" s="3"/>
      <c r="O46" s="3"/>
      <c r="P46" s="3"/>
    </row>
    <row r="47" spans="1:21" s="8" customFormat="1" x14ac:dyDescent="0.15">
      <c r="E47" s="3"/>
      <c r="F47" s="3"/>
      <c r="G47" s="3"/>
      <c r="H47" s="3"/>
      <c r="I47" s="3"/>
      <c r="J47" s="3"/>
      <c r="K47" s="3"/>
      <c r="L47" s="3"/>
      <c r="M47" s="3"/>
      <c r="N47" s="3"/>
      <c r="O47" s="3"/>
      <c r="P47" s="3"/>
    </row>
    <row r="48" spans="1:21" s="8" customFormat="1" x14ac:dyDescent="0.15">
      <c r="E48" s="3"/>
      <c r="F48" s="4" t="s">
        <v>2</v>
      </c>
      <c r="G48" s="4"/>
      <c r="H48" s="14"/>
      <c r="I48" s="14"/>
      <c r="J48" s="14"/>
      <c r="K48" s="14"/>
      <c r="L48" s="14"/>
      <c r="M48" s="3"/>
      <c r="N48" s="3"/>
      <c r="O48" s="3"/>
      <c r="P48" s="3"/>
    </row>
    <row r="49" spans="5:16" s="8" customFormat="1" x14ac:dyDescent="0.15">
      <c r="E49" s="3"/>
      <c r="F49" s="4" t="s">
        <v>1</v>
      </c>
      <c r="G49" s="3"/>
      <c r="H49" s="14"/>
      <c r="I49" s="14"/>
      <c r="J49" s="14"/>
      <c r="K49" s="14"/>
      <c r="L49" s="14"/>
      <c r="M49" s="3"/>
      <c r="N49" s="3"/>
      <c r="O49" s="3"/>
      <c r="P49" s="3"/>
    </row>
    <row r="50" spans="5:16" s="8" customFormat="1" x14ac:dyDescent="0.15">
      <c r="E50" s="3"/>
      <c r="F50" s="3"/>
      <c r="G50" s="3"/>
      <c r="H50" s="15"/>
      <c r="I50" s="15"/>
      <c r="J50" s="15"/>
      <c r="K50" s="15"/>
      <c r="L50" s="15"/>
      <c r="M50" s="3"/>
      <c r="N50" s="3"/>
      <c r="O50" s="3"/>
      <c r="P50" s="3"/>
    </row>
    <row r="51" spans="5:16" s="8" customFormat="1" x14ac:dyDescent="0.15">
      <c r="E51" s="3"/>
      <c r="F51" s="3"/>
      <c r="G51" s="3"/>
      <c r="H51" s="7"/>
      <c r="I51" s="7"/>
      <c r="J51" s="7"/>
      <c r="K51" s="7"/>
      <c r="L51" s="7"/>
      <c r="M51" s="3"/>
      <c r="N51" s="3"/>
      <c r="O51" s="3"/>
      <c r="P51" s="3"/>
    </row>
    <row r="52" spans="5:16" s="8" customFormat="1" x14ac:dyDescent="0.15">
      <c r="E52" s="3"/>
      <c r="F52" s="3"/>
      <c r="G52" s="3"/>
      <c r="H52" s="14"/>
      <c r="I52" s="14"/>
      <c r="J52" s="16"/>
      <c r="K52" s="14"/>
      <c r="L52" s="14"/>
      <c r="M52" s="3"/>
      <c r="N52" s="3"/>
      <c r="O52" s="3"/>
      <c r="P52" s="3"/>
    </row>
    <row r="53" spans="5:16" s="8" customFormat="1" x14ac:dyDescent="0.15">
      <c r="E53" s="3"/>
      <c r="F53" s="3"/>
      <c r="G53" s="3"/>
      <c r="H53" s="3"/>
      <c r="I53" s="3"/>
      <c r="J53" s="3"/>
      <c r="K53" s="3"/>
      <c r="L53" s="3"/>
      <c r="M53" s="3"/>
      <c r="N53" s="3"/>
      <c r="O53" s="3"/>
      <c r="P53" s="3"/>
    </row>
    <row r="54" spans="5:16" s="8" customFormat="1" x14ac:dyDescent="0.15"/>
    <row r="55" spans="5:16" s="8" customFormat="1" x14ac:dyDescent="0.15"/>
    <row r="56" spans="5:16" s="8" customFormat="1" x14ac:dyDescent="0.15"/>
    <row r="57" spans="5:16" s="8" customFormat="1" x14ac:dyDescent="0.15"/>
    <row r="58" spans="5:16" s="8" customFormat="1" x14ac:dyDescent="0.15"/>
    <row r="59" spans="5:16" s="8" customFormat="1" x14ac:dyDescent="0.15"/>
    <row r="60" spans="5:16" s="8" customFormat="1" x14ac:dyDescent="0.15"/>
    <row r="61" spans="5:16" s="8" customFormat="1" x14ac:dyDescent="0.15"/>
    <row r="62" spans="5:16" s="8" customFormat="1" x14ac:dyDescent="0.15"/>
    <row r="63" spans="5:16" s="8" customFormat="1" x14ac:dyDescent="0.15"/>
    <row r="64" spans="5:16" s="8" customFormat="1" x14ac:dyDescent="0.15"/>
    <row r="65" s="8" customFormat="1" x14ac:dyDescent="0.15"/>
    <row r="66" s="8" customFormat="1" x14ac:dyDescent="0.15"/>
    <row r="67" s="8" customFormat="1" x14ac:dyDescent="0.15"/>
    <row r="68" s="8" customFormat="1" x14ac:dyDescent="0.15"/>
    <row r="69" s="8" customFormat="1" x14ac:dyDescent="0.15"/>
    <row r="70" s="8" customFormat="1" x14ac:dyDescent="0.15"/>
    <row r="71" s="8" customFormat="1" x14ac:dyDescent="0.15"/>
  </sheetData>
  <sheetProtection sheet="1" objects="1" scenarios="1" selectLockedCells="1"/>
  <mergeCells count="8">
    <mergeCell ref="B13:C13"/>
    <mergeCell ref="C33:E33"/>
    <mergeCell ref="I2:L2"/>
    <mergeCell ref="B5:C5"/>
    <mergeCell ref="B7:C7"/>
    <mergeCell ref="B8:C8"/>
    <mergeCell ref="B10:C10"/>
    <mergeCell ref="B11:C11"/>
  </mergeCells>
  <conditionalFormatting sqref="I2">
    <cfRule type="expression" dxfId="99" priority="38">
      <formula>I2=""</formula>
    </cfRule>
  </conditionalFormatting>
  <conditionalFormatting sqref="C33:E33">
    <cfRule type="expression" dxfId="98" priority="37">
      <formula>$C$33=""</formula>
    </cfRule>
  </conditionalFormatting>
  <conditionalFormatting sqref="I10">
    <cfRule type="dataBar" priority="35">
      <dataBar>
        <cfvo type="min"/>
        <cfvo type="max"/>
        <color rgb="FF638EC6"/>
      </dataBar>
      <extLst>
        <ext xmlns:x14="http://schemas.microsoft.com/office/spreadsheetml/2009/9/main" uri="{B025F937-C7B1-47D3-B67F-A62EFF666E3E}">
          <x14:id>{CAA4EE17-A83D-6D40-B928-8832103C0D5C}</x14:id>
        </ext>
      </extLst>
    </cfRule>
  </conditionalFormatting>
  <conditionalFormatting sqref="B19">
    <cfRule type="expression" dxfId="97" priority="34">
      <formula>B19=""</formula>
    </cfRule>
  </conditionalFormatting>
  <conditionalFormatting sqref="C19">
    <cfRule type="expression" dxfId="96" priority="33">
      <formula>C19=""</formula>
    </cfRule>
  </conditionalFormatting>
  <conditionalFormatting sqref="C20">
    <cfRule type="expression" dxfId="95" priority="32">
      <formula>C20=""</formula>
    </cfRule>
  </conditionalFormatting>
  <conditionalFormatting sqref="C21">
    <cfRule type="expression" dxfId="94" priority="31">
      <formula>C21=""</formula>
    </cfRule>
  </conditionalFormatting>
  <conditionalFormatting sqref="C22">
    <cfRule type="expression" dxfId="93" priority="30">
      <formula>C22=""</formula>
    </cfRule>
  </conditionalFormatting>
  <conditionalFormatting sqref="C23:C28">
    <cfRule type="expression" dxfId="92" priority="29">
      <formula>C23=""</formula>
    </cfRule>
  </conditionalFormatting>
  <conditionalFormatting sqref="D19">
    <cfRule type="expression" dxfId="91" priority="28">
      <formula>D19=""</formula>
    </cfRule>
  </conditionalFormatting>
  <conditionalFormatting sqref="D20">
    <cfRule type="expression" dxfId="90" priority="27">
      <formula>D20=""</formula>
    </cfRule>
  </conditionalFormatting>
  <conditionalFormatting sqref="D21">
    <cfRule type="expression" dxfId="89" priority="26">
      <formula>D21=""</formula>
    </cfRule>
  </conditionalFormatting>
  <conditionalFormatting sqref="D22">
    <cfRule type="expression" dxfId="88" priority="25">
      <formula>D22=""</formula>
    </cfRule>
  </conditionalFormatting>
  <conditionalFormatting sqref="D23:D28">
    <cfRule type="expression" dxfId="87" priority="24">
      <formula>D23=""</formula>
    </cfRule>
  </conditionalFormatting>
  <conditionalFormatting sqref="H19">
    <cfRule type="expression" dxfId="86" priority="23">
      <formula>H19=""</formula>
    </cfRule>
  </conditionalFormatting>
  <conditionalFormatting sqref="H20">
    <cfRule type="expression" dxfId="85" priority="22">
      <formula>H20=""</formula>
    </cfRule>
  </conditionalFormatting>
  <conditionalFormatting sqref="H21">
    <cfRule type="expression" dxfId="84" priority="21">
      <formula>H21=""</formula>
    </cfRule>
  </conditionalFormatting>
  <conditionalFormatting sqref="H22">
    <cfRule type="expression" dxfId="83" priority="20">
      <formula>H22=""</formula>
    </cfRule>
  </conditionalFormatting>
  <conditionalFormatting sqref="H23:H28">
    <cfRule type="expression" dxfId="82" priority="19">
      <formula>H23=""</formula>
    </cfRule>
  </conditionalFormatting>
  <conditionalFormatting sqref="B20">
    <cfRule type="expression" dxfId="81" priority="18">
      <formula>B20=""</formula>
    </cfRule>
  </conditionalFormatting>
  <conditionalFormatting sqref="B21">
    <cfRule type="expression" dxfId="80" priority="17">
      <formula>B21=""</formula>
    </cfRule>
  </conditionalFormatting>
  <conditionalFormatting sqref="B22">
    <cfRule type="expression" dxfId="79" priority="16">
      <formula>B22=""</formula>
    </cfRule>
  </conditionalFormatting>
  <conditionalFormatting sqref="B23:B28">
    <cfRule type="expression" dxfId="78" priority="15">
      <formula>B23=""</formula>
    </cfRule>
  </conditionalFormatting>
  <conditionalFormatting sqref="L19">
    <cfRule type="expression" dxfId="77" priority="14">
      <formula>L19=""</formula>
    </cfRule>
  </conditionalFormatting>
  <conditionalFormatting sqref="L20">
    <cfRule type="expression" dxfId="76" priority="13">
      <formula>L20=""</formula>
    </cfRule>
  </conditionalFormatting>
  <conditionalFormatting sqref="L21">
    <cfRule type="expression" dxfId="75" priority="12">
      <formula>L21=""</formula>
    </cfRule>
  </conditionalFormatting>
  <conditionalFormatting sqref="L22">
    <cfRule type="expression" dxfId="74" priority="11">
      <formula>L22=""</formula>
    </cfRule>
  </conditionalFormatting>
  <conditionalFormatting sqref="L23">
    <cfRule type="expression" dxfId="73" priority="10">
      <formula>L23=""</formula>
    </cfRule>
  </conditionalFormatting>
  <conditionalFormatting sqref="L24:L30">
    <cfRule type="expression" dxfId="72" priority="9">
      <formula>L24=""</formula>
    </cfRule>
  </conditionalFormatting>
  <conditionalFormatting sqref="K23">
    <cfRule type="expression" dxfId="71" priority="8">
      <formula>K23=""</formula>
    </cfRule>
  </conditionalFormatting>
  <conditionalFormatting sqref="K24:K30">
    <cfRule type="expression" dxfId="70" priority="7">
      <formula>K24=""</formula>
    </cfRule>
  </conditionalFormatting>
  <conditionalFormatting sqref="K19">
    <cfRule type="expression" dxfId="69" priority="6">
      <formula>K19=""</formula>
    </cfRule>
  </conditionalFormatting>
  <conditionalFormatting sqref="K20">
    <cfRule type="expression" dxfId="68" priority="5">
      <formula>K20=""</formula>
    </cfRule>
  </conditionalFormatting>
  <conditionalFormatting sqref="K21">
    <cfRule type="expression" dxfId="67" priority="4">
      <formula>K21=""</formula>
    </cfRule>
  </conditionalFormatting>
  <conditionalFormatting sqref="K22">
    <cfRule type="expression" dxfId="66" priority="3">
      <formula>K22=""</formula>
    </cfRule>
  </conditionalFormatting>
  <conditionalFormatting sqref="B13:C13">
    <cfRule type="cellIs" dxfId="65" priority="2" operator="lessThan">
      <formula>0</formula>
    </cfRule>
  </conditionalFormatting>
  <conditionalFormatting sqref="B13:C13">
    <cfRule type="expression" dxfId="64" priority="36">
      <formula>#REF!</formula>
    </cfRule>
  </conditionalFormatting>
  <conditionalFormatting sqref="C15">
    <cfRule type="expression" dxfId="63" priority="1">
      <formula>$C$15=""</formula>
    </cfRule>
  </conditionalFormatting>
  <dataValidations count="1">
    <dataValidation type="list" allowBlank="1" showInputMessage="1" showErrorMessage="1" sqref="C15" xr:uid="{00000000-0002-0000-0200-000000000000}">
      <formula1>$P$5:$P$7</formula1>
    </dataValidation>
  </dataValidations>
  <pageMargins left="0.25" right="0.25" top="0.75" bottom="0.75" header="0.3" footer="0.3"/>
  <pageSetup paperSize="9" orientation="landscape" horizontalDpi="4294967292" verticalDpi="4294967292"/>
  <drawing r:id="rId1"/>
  <tableParts count="2">
    <tablePart r:id="rId2"/>
    <tablePart r:id="rId3"/>
  </tableParts>
  <extLst>
    <ext xmlns:x14="http://schemas.microsoft.com/office/spreadsheetml/2009/9/main" uri="{78C0D931-6437-407d-A8EE-F0AAD7539E65}">
      <x14:conditionalFormattings>
        <x14:conditionalFormatting xmlns:xm="http://schemas.microsoft.com/office/excel/2006/main">
          <x14:cfRule type="dataBar" id="{CAA4EE17-A83D-6D40-B928-8832103C0D5C}">
            <x14:dataBar minLength="0" maxLength="100" border="1" negativeBarBorderColorSameAsPositive="0">
              <x14:cfvo type="autoMin"/>
              <x14:cfvo type="autoMax"/>
              <x14:borderColor rgb="FF638EC6"/>
              <x14:negativeFillColor rgb="FFFF0000"/>
              <x14:negativeBorderColor rgb="FFFF0000"/>
              <x14:axisColor rgb="FF000000"/>
            </x14:dataBar>
          </x14:cfRule>
          <xm:sqref>I10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Blad1"/>
  <dimension ref="B1:U71"/>
  <sheetViews>
    <sheetView showGridLines="0" showRowColHeaders="0" tabSelected="1" zoomScale="120" zoomScaleNormal="120" zoomScalePageLayoutView="120" workbookViewId="0">
      <selection activeCell="K18" sqref="K18"/>
    </sheetView>
  </sheetViews>
  <sheetFormatPr baseColWidth="10" defaultRowHeight="12" x14ac:dyDescent="0.15"/>
  <cols>
    <col min="1" max="1" width="1.5" style="1" customWidth="1"/>
    <col min="2" max="2" width="24.6640625" style="1" customWidth="1"/>
    <col min="3" max="3" width="16.1640625" style="1" bestFit="1" customWidth="1"/>
    <col min="4" max="5" width="14.1640625" style="1" customWidth="1"/>
    <col min="6" max="6" width="2" style="1" customWidth="1"/>
    <col min="7" max="7" width="31.33203125" style="1" customWidth="1"/>
    <col min="8" max="9" width="14.1640625" style="1" customWidth="1"/>
    <col min="10" max="10" width="1.83203125" style="1" customWidth="1"/>
    <col min="11" max="12" width="14.1640625" style="1" customWidth="1"/>
    <col min="13" max="16384" width="10.83203125" style="1"/>
  </cols>
  <sheetData>
    <row r="1" spans="2:16" ht="7" customHeight="1" x14ac:dyDescent="0.15"/>
    <row r="2" spans="2:16" ht="23" x14ac:dyDescent="0.2">
      <c r="B2" s="17" t="s">
        <v>46</v>
      </c>
      <c r="C2" s="18"/>
      <c r="D2" s="19"/>
      <c r="E2" s="19"/>
      <c r="F2" s="19"/>
      <c r="G2" s="19"/>
      <c r="H2" s="20" t="s">
        <v>48</v>
      </c>
      <c r="I2" s="74" t="s">
        <v>6</v>
      </c>
      <c r="J2" s="74"/>
      <c r="K2" s="74"/>
      <c r="L2" s="74"/>
      <c r="M2"/>
    </row>
    <row r="3" spans="2:16" ht="4" customHeight="1" thickBot="1" x14ac:dyDescent="0.25">
      <c r="B3" s="21"/>
      <c r="C3" s="22"/>
      <c r="D3" s="22"/>
      <c r="E3" s="22"/>
      <c r="F3" s="22"/>
      <c r="G3" s="22"/>
      <c r="H3" s="22"/>
      <c r="I3" s="22"/>
      <c r="J3" s="22"/>
      <c r="K3" s="22"/>
      <c r="L3" s="22"/>
      <c r="M3"/>
      <c r="P3" s="3"/>
    </row>
    <row r="4" spans="2:16" ht="11" customHeight="1" thickTop="1" x14ac:dyDescent="0.2">
      <c r="B4" s="23"/>
      <c r="C4" s="24"/>
      <c r="D4" s="19"/>
      <c r="E4" s="19"/>
      <c r="F4" s="19"/>
      <c r="G4" s="19"/>
      <c r="H4" s="19"/>
      <c r="I4" s="19"/>
      <c r="J4" s="19"/>
      <c r="K4" s="19"/>
      <c r="L4" s="19"/>
      <c r="M4"/>
      <c r="P4" s="3"/>
    </row>
    <row r="5" spans="2:16" ht="18" x14ac:dyDescent="0.2">
      <c r="B5" s="75" t="s">
        <v>45</v>
      </c>
      <c r="C5" s="75"/>
      <c r="D5" s="25"/>
      <c r="E5" s="26"/>
      <c r="F5" s="26"/>
      <c r="G5" s="27"/>
      <c r="H5" s="26"/>
      <c r="I5" s="26"/>
      <c r="J5" s="26"/>
      <c r="K5" s="26"/>
      <c r="L5" s="26"/>
      <c r="P5" s="3" t="s">
        <v>3</v>
      </c>
    </row>
    <row r="6" spans="2:16" ht="24" customHeight="1" x14ac:dyDescent="0.15">
      <c r="B6" s="28"/>
      <c r="C6" s="28"/>
      <c r="D6" s="26"/>
      <c r="E6" s="26"/>
      <c r="F6" s="26"/>
      <c r="G6" s="27"/>
      <c r="H6" s="26"/>
      <c r="I6" s="26"/>
      <c r="J6" s="26"/>
      <c r="K6" s="26"/>
      <c r="L6" s="26"/>
      <c r="P6" s="3" t="s">
        <v>50</v>
      </c>
    </row>
    <row r="7" spans="2:16" ht="31" customHeight="1" x14ac:dyDescent="0.15">
      <c r="B7" s="78">
        <f>SUM(MonthlyIncome[TOTAAL])</f>
        <v>531659.39999999991</v>
      </c>
      <c r="C7" s="78"/>
      <c r="D7" s="26"/>
      <c r="E7" s="26"/>
      <c r="F7" s="26"/>
      <c r="G7" s="27"/>
      <c r="H7" s="26"/>
      <c r="I7" s="26"/>
      <c r="J7" s="26"/>
      <c r="K7" s="27"/>
      <c r="L7" s="29"/>
      <c r="P7" s="3" t="s">
        <v>51</v>
      </c>
    </row>
    <row r="8" spans="2:16" ht="18" x14ac:dyDescent="0.2">
      <c r="B8" s="75" t="s">
        <v>44</v>
      </c>
      <c r="C8" s="75"/>
      <c r="D8" s="26"/>
      <c r="E8" s="26"/>
      <c r="F8" s="26"/>
      <c r="G8" s="26"/>
      <c r="H8" s="26"/>
      <c r="I8" s="26"/>
      <c r="J8" s="26"/>
      <c r="K8" s="27"/>
      <c r="L8" s="29"/>
      <c r="P8" s="3"/>
    </row>
    <row r="9" spans="2:16" ht="13" x14ac:dyDescent="0.15">
      <c r="B9" s="28"/>
      <c r="C9" s="28"/>
      <c r="D9" s="26"/>
      <c r="E9" s="26"/>
      <c r="F9" s="26"/>
      <c r="G9" s="26"/>
      <c r="H9" s="26"/>
      <c r="I9" s="26"/>
      <c r="J9" s="26"/>
      <c r="K9" s="27"/>
      <c r="L9" s="29"/>
      <c r="P9" s="3"/>
    </row>
    <row r="10" spans="2:16" ht="31" customHeight="1" x14ac:dyDescent="0.15">
      <c r="B10" s="78">
        <f>SUM(MonthlyExpenses4[TOTAAL])+SUM(L19:L30)</f>
        <v>434815</v>
      </c>
      <c r="C10" s="78"/>
      <c r="D10" s="26"/>
      <c r="E10" s="26"/>
      <c r="F10" s="26"/>
      <c r="G10" s="30"/>
      <c r="H10" s="26"/>
      <c r="I10" s="26"/>
      <c r="J10" s="26"/>
      <c r="K10" s="26"/>
      <c r="L10" s="26"/>
      <c r="M10" s="12"/>
      <c r="P10" s="3"/>
    </row>
    <row r="11" spans="2:16" ht="18" x14ac:dyDescent="0.2">
      <c r="B11" s="75" t="s">
        <v>43</v>
      </c>
      <c r="C11" s="75"/>
      <c r="D11" s="26"/>
      <c r="E11" s="26"/>
      <c r="F11" s="26"/>
      <c r="G11" s="30"/>
      <c r="H11" s="26"/>
      <c r="I11" s="26"/>
      <c r="J11" s="26"/>
      <c r="K11" s="26"/>
      <c r="L11" s="26"/>
      <c r="P11" s="3"/>
    </row>
    <row r="12" spans="2:16" ht="13" x14ac:dyDescent="0.15">
      <c r="B12" s="28"/>
      <c r="C12" s="28"/>
      <c r="D12" s="26"/>
      <c r="E12" s="26"/>
      <c r="F12" s="26"/>
      <c r="G12" s="30"/>
      <c r="H12" s="26"/>
      <c r="I12" s="26"/>
      <c r="J12" s="26"/>
      <c r="K12" s="26"/>
      <c r="L12" s="26"/>
      <c r="P12" s="3"/>
    </row>
    <row r="13" spans="2:16" ht="31" customHeight="1" x14ac:dyDescent="0.15">
      <c r="B13" s="72">
        <f>B7-B10</f>
        <v>96844.399999999907</v>
      </c>
      <c r="C13" s="72"/>
      <c r="D13" s="26"/>
      <c r="E13" s="26"/>
      <c r="F13" s="26"/>
      <c r="G13" s="30"/>
      <c r="H13" s="26"/>
      <c r="I13" s="26"/>
      <c r="J13" s="26"/>
      <c r="K13" s="26"/>
      <c r="L13" s="26"/>
      <c r="P13" s="3"/>
    </row>
    <row r="14" spans="2:16" ht="13" x14ac:dyDescent="0.15">
      <c r="B14" s="26"/>
      <c r="C14" s="26"/>
      <c r="D14" s="26"/>
      <c r="E14" s="26"/>
      <c r="F14" s="26"/>
      <c r="G14" s="31" t="s">
        <v>47</v>
      </c>
      <c r="H14" s="26"/>
      <c r="I14" s="26"/>
      <c r="J14" s="26"/>
      <c r="K14" s="26"/>
      <c r="L14" s="26"/>
      <c r="P14" s="3"/>
    </row>
    <row r="15" spans="2:16" ht="16" x14ac:dyDescent="0.15">
      <c r="B15" s="32" t="s">
        <v>49</v>
      </c>
      <c r="C15" s="33" t="s">
        <v>51</v>
      </c>
      <c r="D15" s="26"/>
      <c r="E15" s="26"/>
      <c r="F15" s="26"/>
      <c r="G15" s="30"/>
      <c r="H15" s="26"/>
      <c r="I15" s="26"/>
      <c r="J15" s="26"/>
      <c r="K15" s="26"/>
      <c r="L15" s="26"/>
      <c r="P15" s="3"/>
    </row>
    <row r="16" spans="2:16" ht="13" x14ac:dyDescent="0.15">
      <c r="B16" s="26"/>
      <c r="C16" s="34"/>
      <c r="D16" s="26"/>
      <c r="E16" s="26"/>
      <c r="F16" s="26"/>
      <c r="G16" s="30"/>
      <c r="H16" s="26"/>
      <c r="I16" s="26"/>
      <c r="J16" s="26"/>
      <c r="K16" s="26"/>
      <c r="L16" s="26"/>
    </row>
    <row r="17" spans="2:21" s="11" customFormat="1" ht="17" x14ac:dyDescent="0.2">
      <c r="B17" s="62" t="s">
        <v>24</v>
      </c>
      <c r="C17" s="36"/>
      <c r="D17" s="36"/>
      <c r="E17" s="36"/>
      <c r="F17" s="37"/>
      <c r="G17" s="62" t="s">
        <v>37</v>
      </c>
      <c r="H17" s="36"/>
      <c r="I17" s="36"/>
      <c r="J17" s="37"/>
      <c r="K17" s="62" t="s">
        <v>38</v>
      </c>
      <c r="L17" s="36"/>
    </row>
    <row r="18" spans="2:21" ht="16" x14ac:dyDescent="0.15">
      <c r="B18" s="63" t="s">
        <v>25</v>
      </c>
      <c r="C18" s="65" t="s">
        <v>33</v>
      </c>
      <c r="D18" s="63" t="s">
        <v>34</v>
      </c>
      <c r="E18" s="63" t="s">
        <v>35</v>
      </c>
      <c r="F18" s="66"/>
      <c r="G18" s="63" t="s">
        <v>25</v>
      </c>
      <c r="H18" s="63" t="s">
        <v>36</v>
      </c>
      <c r="I18" s="63" t="s">
        <v>35</v>
      </c>
      <c r="J18" s="67"/>
      <c r="K18" s="63"/>
      <c r="L18" s="63" t="s">
        <v>35</v>
      </c>
    </row>
    <row r="19" spans="2:21" ht="16" x14ac:dyDescent="0.15">
      <c r="B19" s="64" t="s">
        <v>26</v>
      </c>
      <c r="C19" s="41">
        <v>2200</v>
      </c>
      <c r="D19" s="42">
        <v>64.989999999999995</v>
      </c>
      <c r="E19" s="43">
        <f>MonthlyIncome[[#This Row],[VERKOCHT]]*MonthlyIncome[[#This Row],[PRIJS]]</f>
        <v>142978</v>
      </c>
      <c r="F19" s="44"/>
      <c r="G19" s="69" t="str">
        <f>"Kosten per "&amp;LOWER(MonthlyIncome[[#This Row],[PRODUCT]])</f>
        <v>Kosten per bus luchtverfrisser</v>
      </c>
      <c r="H19" s="42">
        <v>24</v>
      </c>
      <c r="I19" s="43">
        <f>MonthlyExpenses4[[#This Row],[KOSTEN]]*MonthlyIncome[[#This Row],[VERKOCHT]]</f>
        <v>52800</v>
      </c>
      <c r="J19" s="45"/>
      <c r="K19" s="64" t="s">
        <v>39</v>
      </c>
      <c r="L19" s="42">
        <v>150000</v>
      </c>
    </row>
    <row r="20" spans="2:21" ht="16" x14ac:dyDescent="0.15">
      <c r="B20" s="64" t="s">
        <v>27</v>
      </c>
      <c r="C20" s="41">
        <v>1230</v>
      </c>
      <c r="D20" s="42">
        <v>79.989999999999995</v>
      </c>
      <c r="E20" s="43">
        <f>MonthlyIncome[[#This Row],[VERKOCHT]]*MonthlyIncome[[#This Row],[PRIJS]]</f>
        <v>98387.7</v>
      </c>
      <c r="F20" s="44"/>
      <c r="G20" s="69" t="str">
        <f>"Kosten per "&amp;LOWER(MonthlyIncome[[#This Row],[PRODUCT]])</f>
        <v>Kosten per multi-fase luchtverfrisser</v>
      </c>
      <c r="H20" s="42">
        <v>32</v>
      </c>
      <c r="I20" s="43">
        <f>MonthlyExpenses4[[#This Row],[KOSTEN]]*MonthlyIncome[[#This Row],[VERKOCHT]]</f>
        <v>39360</v>
      </c>
      <c r="J20" s="45"/>
      <c r="K20" s="64" t="s">
        <v>40</v>
      </c>
      <c r="L20" s="42">
        <v>10800</v>
      </c>
    </row>
    <row r="21" spans="2:21" ht="16" x14ac:dyDescent="0.15">
      <c r="B21" s="64" t="s">
        <v>28</v>
      </c>
      <c r="C21" s="41">
        <v>1870</v>
      </c>
      <c r="D21" s="42">
        <v>54.99</v>
      </c>
      <c r="E21" s="43">
        <f>MonthlyIncome[[#This Row],[VERKOCHT]]*MonthlyIncome[[#This Row],[PRIJS]]</f>
        <v>102831.3</v>
      </c>
      <c r="F21" s="44"/>
      <c r="G21" s="69" t="str">
        <f>"Kosten per "&amp;LOWER(MonthlyIncome[[#This Row],[PRODUCT]])</f>
        <v>Kosten per automatische geurverspreider</v>
      </c>
      <c r="H21" s="42">
        <v>19</v>
      </c>
      <c r="I21" s="43">
        <f>MonthlyExpenses4[[#This Row],[KOSTEN]]*MonthlyIncome[[#This Row],[VERKOCHT]]</f>
        <v>35530</v>
      </c>
      <c r="J21" s="45"/>
      <c r="K21" s="64" t="s">
        <v>41</v>
      </c>
      <c r="L21" s="42">
        <v>1700</v>
      </c>
    </row>
    <row r="22" spans="2:21" ht="16" x14ac:dyDescent="0.15">
      <c r="B22" s="64" t="s">
        <v>29</v>
      </c>
      <c r="C22" s="41">
        <v>3450</v>
      </c>
      <c r="D22" s="42">
        <v>12.99</v>
      </c>
      <c r="E22" s="43">
        <f>MonthlyIncome[[#This Row],[VERKOCHT]]*MonthlyIncome[[#This Row],[PRIJS]]</f>
        <v>44815.5</v>
      </c>
      <c r="F22" s="44"/>
      <c r="G22" s="69" t="str">
        <f>"Kosten per "&amp;LOWER(MonthlyIncome[[#This Row],[PRODUCT]])</f>
        <v>Kosten per geur navulling</v>
      </c>
      <c r="H22" s="42">
        <v>4</v>
      </c>
      <c r="I22" s="43">
        <f>MonthlyExpenses4[[#This Row],[KOSTEN]]*MonthlyIncome[[#This Row],[VERKOCHT]]</f>
        <v>13800</v>
      </c>
      <c r="J22" s="45"/>
      <c r="K22" s="64" t="s">
        <v>42</v>
      </c>
      <c r="L22" s="42">
        <v>595</v>
      </c>
    </row>
    <row r="23" spans="2:21" ht="16" x14ac:dyDescent="0.2">
      <c r="B23" s="64" t="s">
        <v>30</v>
      </c>
      <c r="C23" s="41">
        <v>4630</v>
      </c>
      <c r="D23" s="42">
        <v>14.99</v>
      </c>
      <c r="E23" s="43">
        <f>MonthlyIncome[[#This Row],[VERKOCHT]]*MonthlyIncome[[#This Row],[PRIJS]]</f>
        <v>69403.7</v>
      </c>
      <c r="F23" s="44"/>
      <c r="G23" s="69" t="str">
        <f>"Kosten per "&amp;LOWER(MonthlyIncome[[#This Row],[PRODUCT]])</f>
        <v>Kosten per luchtverfrisser navulling</v>
      </c>
      <c r="H23" s="42">
        <v>5</v>
      </c>
      <c r="I23" s="43">
        <f>MonthlyExpenses4[[#This Row],[KOSTEN]]*MonthlyIncome[[#This Row],[VERKOCHT]]</f>
        <v>23150</v>
      </c>
      <c r="J23" s="46"/>
      <c r="K23" s="64" t="s">
        <v>4</v>
      </c>
      <c r="L23" s="42">
        <v>50000</v>
      </c>
    </row>
    <row r="24" spans="2:21" ht="16" x14ac:dyDescent="0.15">
      <c r="B24" s="64" t="s">
        <v>31</v>
      </c>
      <c r="C24" s="41">
        <v>450</v>
      </c>
      <c r="D24" s="42">
        <v>149.99</v>
      </c>
      <c r="E24" s="43">
        <f>MonthlyIncome[[#This Row],[VERKOCHT]]*MonthlyIncome[[#This Row],[PRIJS]]</f>
        <v>67495.5</v>
      </c>
      <c r="F24" s="26"/>
      <c r="G24" s="70" t="str">
        <f>"Kosten per "&amp;LOWER(MonthlyIncome[[#This Row],[PRODUCT]])</f>
        <v>Kosten per automatische ozon generator</v>
      </c>
      <c r="H24" s="42">
        <v>46</v>
      </c>
      <c r="I24" s="43">
        <f>MonthlyExpenses4[[#This Row],[KOSTEN]]*MonthlyIncome[[#This Row],[VERKOCHT]]</f>
        <v>20700</v>
      </c>
      <c r="J24" s="47"/>
      <c r="K24" s="64" t="s">
        <v>5</v>
      </c>
      <c r="L24" s="42">
        <v>35000</v>
      </c>
    </row>
    <row r="25" spans="2:21" ht="16" x14ac:dyDescent="0.15">
      <c r="B25" s="64" t="s">
        <v>32</v>
      </c>
      <c r="C25" s="41">
        <v>230</v>
      </c>
      <c r="D25" s="42">
        <v>24.99</v>
      </c>
      <c r="E25" s="43">
        <f>MonthlyIncome[[#This Row],[VERKOCHT]]*MonthlyIncome[[#This Row],[PRIJS]]</f>
        <v>5747.7</v>
      </c>
      <c r="F25" s="44"/>
      <c r="G25" s="70" t="str">
        <f>"Kosten per "&amp;LOWER(MonthlyIncome[[#This Row],[PRODUCT]])</f>
        <v xml:space="preserve">Kosten per geur spuitbussen </v>
      </c>
      <c r="H25" s="42">
        <v>6</v>
      </c>
      <c r="I25" s="43">
        <f>MonthlyExpenses4[[#This Row],[KOSTEN]]*MonthlyIncome[[#This Row],[VERKOCHT]]</f>
        <v>1380</v>
      </c>
      <c r="J25" s="47"/>
      <c r="K25" s="40"/>
      <c r="L25" s="42"/>
    </row>
    <row r="26" spans="2:21" ht="16" x14ac:dyDescent="0.15">
      <c r="B26" s="40"/>
      <c r="C26" s="41"/>
      <c r="D26" s="42"/>
      <c r="E26" s="43">
        <f>MonthlyIncome[[#This Row],[VERKOCHT]]*MonthlyIncome[[#This Row],[PRIJS]]</f>
        <v>0</v>
      </c>
      <c r="F26" s="44"/>
      <c r="G26" s="70" t="str">
        <f>"Kosten per "&amp;LOWER(MonthlyIncome[[#This Row],[PRODUCT]])</f>
        <v xml:space="preserve">Kosten per </v>
      </c>
      <c r="H26" s="42"/>
      <c r="I26" s="43">
        <f>MonthlyExpenses4[[#This Row],[KOSTEN]]*MonthlyIncome[[#This Row],[VERKOCHT]]</f>
        <v>0</v>
      </c>
      <c r="J26" s="47"/>
      <c r="K26" s="40"/>
      <c r="L26" s="42"/>
    </row>
    <row r="27" spans="2:21" ht="16" x14ac:dyDescent="0.15">
      <c r="B27" s="40"/>
      <c r="C27" s="41"/>
      <c r="D27" s="42"/>
      <c r="E27" s="43">
        <f>MonthlyIncome[[#This Row],[VERKOCHT]]*MonthlyIncome[[#This Row],[PRIJS]]</f>
        <v>0</v>
      </c>
      <c r="F27" s="44"/>
      <c r="G27" s="70" t="str">
        <f>"Kosten per "&amp;LOWER(MonthlyIncome[[#This Row],[PRODUCT]])</f>
        <v xml:space="preserve">Kosten per </v>
      </c>
      <c r="H27" s="42"/>
      <c r="I27" s="43">
        <f>MonthlyExpenses4[[#This Row],[KOSTEN]]*MonthlyIncome[[#This Row],[VERKOCHT]]</f>
        <v>0</v>
      </c>
      <c r="J27" s="47"/>
      <c r="K27" s="40"/>
      <c r="L27" s="42"/>
    </row>
    <row r="28" spans="2:21" ht="16" x14ac:dyDescent="0.15">
      <c r="B28" s="40"/>
      <c r="C28" s="41"/>
      <c r="D28" s="42"/>
      <c r="E28" s="43">
        <f>MonthlyIncome[[#This Row],[VERKOCHT]]*MonthlyIncome[[#This Row],[PRIJS]]</f>
        <v>0</v>
      </c>
      <c r="F28" s="44"/>
      <c r="G28" s="70" t="str">
        <f>"Kosten per "&amp;LOWER(MonthlyIncome[[#This Row],[PRODUCT]])</f>
        <v xml:space="preserve">Kosten per </v>
      </c>
      <c r="H28" s="42"/>
      <c r="I28" s="43">
        <f>MonthlyExpenses4[[#This Row],[KOSTEN]]*MonthlyIncome[[#This Row],[VERKOCHT]]</f>
        <v>0</v>
      </c>
      <c r="J28" s="47"/>
      <c r="K28" s="40"/>
      <c r="L28" s="42"/>
    </row>
    <row r="29" spans="2:21" ht="16" x14ac:dyDescent="0.2">
      <c r="B29" s="44"/>
      <c r="C29" s="48"/>
      <c r="D29" s="48"/>
      <c r="E29" s="49"/>
      <c r="F29" s="44"/>
      <c r="G29" s="50"/>
      <c r="H29" s="46"/>
      <c r="I29" s="44"/>
      <c r="J29" s="47"/>
      <c r="K29" s="40"/>
      <c r="L29" s="42"/>
    </row>
    <row r="30" spans="2:21" ht="16" x14ac:dyDescent="0.2">
      <c r="B30" s="44"/>
      <c r="C30" s="48"/>
      <c r="D30" s="48"/>
      <c r="E30" s="49"/>
      <c r="F30" s="44"/>
      <c r="G30" s="50"/>
      <c r="H30" s="46"/>
      <c r="I30" s="44"/>
      <c r="J30" s="47"/>
      <c r="K30" s="40"/>
      <c r="L30" s="42"/>
    </row>
    <row r="31" spans="2:21" ht="13" thickBot="1" x14ac:dyDescent="0.2">
      <c r="B31" s="19"/>
      <c r="C31" s="19"/>
      <c r="D31" s="19"/>
      <c r="E31" s="19"/>
      <c r="F31" s="19"/>
      <c r="G31" s="19"/>
      <c r="H31" s="19"/>
      <c r="I31" s="19"/>
      <c r="J31" s="19"/>
      <c r="K31" s="19"/>
      <c r="L31" s="19"/>
      <c r="M31" s="2"/>
      <c r="N31" s="2"/>
      <c r="O31" s="2"/>
      <c r="P31" s="2"/>
      <c r="Q31" s="2"/>
      <c r="R31" s="2"/>
      <c r="S31" s="2"/>
      <c r="T31" s="2"/>
      <c r="U31" s="2"/>
    </row>
    <row r="32" spans="2:21" ht="10" customHeight="1" thickTop="1" x14ac:dyDescent="0.15">
      <c r="B32" s="51"/>
      <c r="C32" s="51"/>
      <c r="D32" s="51"/>
      <c r="E32" s="51"/>
      <c r="F32" s="51"/>
      <c r="G32" s="51"/>
      <c r="H32" s="51"/>
      <c r="I32" s="51"/>
      <c r="J32" s="51"/>
      <c r="K32" s="51"/>
      <c r="L32" s="51"/>
      <c r="M32" s="2"/>
      <c r="N32" s="2"/>
      <c r="O32" s="2"/>
      <c r="P32" s="2"/>
      <c r="Q32" s="2"/>
      <c r="R32" s="2"/>
      <c r="S32" s="2"/>
      <c r="T32" s="2"/>
      <c r="U32" s="2"/>
    </row>
    <row r="33" spans="2:21" ht="22" customHeight="1" x14ac:dyDescent="0.2">
      <c r="B33" s="20" t="s">
        <v>0</v>
      </c>
      <c r="C33" s="77">
        <v>43361</v>
      </c>
      <c r="D33" s="77"/>
      <c r="E33" s="77"/>
      <c r="F33" s="19"/>
      <c r="G33" s="19"/>
      <c r="H33" s="19"/>
      <c r="I33" s="19"/>
      <c r="J33" s="19"/>
      <c r="K33" s="19"/>
      <c r="L33" s="19"/>
      <c r="M33" s="2"/>
      <c r="N33" s="2"/>
      <c r="O33" s="2"/>
      <c r="P33" s="2"/>
      <c r="Q33" s="2"/>
      <c r="R33" s="2"/>
      <c r="S33" s="2"/>
      <c r="T33" s="2"/>
      <c r="U33" s="2"/>
    </row>
    <row r="34" spans="2:21" x14ac:dyDescent="0.15">
      <c r="B34" s="19"/>
      <c r="C34" s="19"/>
      <c r="D34" s="19"/>
      <c r="E34" s="19"/>
      <c r="F34" s="19"/>
      <c r="G34" s="19"/>
      <c r="H34" s="19"/>
      <c r="I34" s="19"/>
      <c r="J34" s="19"/>
      <c r="K34" s="19"/>
      <c r="L34" s="19"/>
    </row>
    <row r="36" spans="2:21" s="8" customFormat="1" x14ac:dyDescent="0.15"/>
    <row r="37" spans="2:21" s="8" customFormat="1" x14ac:dyDescent="0.15"/>
    <row r="38" spans="2:21" s="8" customFormat="1" x14ac:dyDescent="0.15"/>
    <row r="39" spans="2:21" s="8" customFormat="1" x14ac:dyDescent="0.15"/>
    <row r="40" spans="2:21" s="8" customFormat="1" x14ac:dyDescent="0.15"/>
    <row r="41" spans="2:21" s="8" customFormat="1" x14ac:dyDescent="0.15"/>
    <row r="42" spans="2:21" s="8" customFormat="1" x14ac:dyDescent="0.15">
      <c r="E42" s="3"/>
      <c r="F42" s="3"/>
      <c r="G42" s="3"/>
      <c r="H42" s="3"/>
      <c r="I42" s="3"/>
      <c r="J42" s="3"/>
      <c r="K42" s="3"/>
      <c r="L42" s="3"/>
      <c r="M42" s="3"/>
      <c r="N42" s="3"/>
      <c r="O42" s="3"/>
      <c r="P42" s="3"/>
    </row>
    <row r="43" spans="2:21" s="8" customFormat="1" x14ac:dyDescent="0.15">
      <c r="E43" s="3"/>
      <c r="F43" s="3"/>
      <c r="G43" s="3"/>
      <c r="H43" s="3"/>
      <c r="I43" s="3"/>
      <c r="J43" s="3"/>
      <c r="K43" s="3"/>
      <c r="L43" s="3"/>
      <c r="M43" s="3"/>
      <c r="N43" s="3"/>
      <c r="O43" s="3"/>
      <c r="P43" s="3"/>
    </row>
    <row r="44" spans="2:21" s="8" customFormat="1" x14ac:dyDescent="0.15">
      <c r="E44" s="3"/>
      <c r="F44" s="3"/>
      <c r="G44" s="3"/>
      <c r="H44" s="3"/>
      <c r="I44" s="3"/>
      <c r="J44" s="3"/>
      <c r="K44" s="3"/>
      <c r="L44" s="3"/>
      <c r="M44" s="3"/>
      <c r="N44" s="3"/>
      <c r="O44" s="3"/>
      <c r="P44" s="3"/>
    </row>
    <row r="45" spans="2:21" s="8" customFormat="1" x14ac:dyDescent="0.15">
      <c r="E45" s="3"/>
      <c r="F45" s="4"/>
      <c r="G45" s="9"/>
      <c r="H45" s="9"/>
      <c r="I45" s="9"/>
      <c r="J45" s="9"/>
      <c r="K45" s="9"/>
      <c r="L45" s="3"/>
      <c r="M45" s="3"/>
      <c r="N45" s="3"/>
      <c r="O45" s="3"/>
      <c r="P45" s="3"/>
    </row>
    <row r="46" spans="2:21" s="8" customFormat="1" x14ac:dyDescent="0.15">
      <c r="E46" s="3"/>
      <c r="F46" s="4"/>
      <c r="G46" s="9"/>
      <c r="H46" s="9"/>
      <c r="I46" s="9"/>
      <c r="J46" s="9"/>
      <c r="K46" s="9"/>
      <c r="L46" s="3"/>
      <c r="M46" s="3"/>
      <c r="N46" s="3"/>
      <c r="O46" s="3"/>
      <c r="P46" s="3"/>
    </row>
    <row r="47" spans="2:21" s="8" customFormat="1" x14ac:dyDescent="0.15">
      <c r="E47" s="3"/>
      <c r="F47" s="3"/>
      <c r="G47" s="3"/>
      <c r="H47" s="3">
        <f>C17</f>
        <v>0</v>
      </c>
      <c r="I47" s="3">
        <f>D17</f>
        <v>0</v>
      </c>
      <c r="J47" s="3">
        <f>E17</f>
        <v>0</v>
      </c>
      <c r="K47" s="3">
        <f>F17</f>
        <v>0</v>
      </c>
      <c r="L47" s="3" t="str">
        <f>G17</f>
        <v>Variabele Kosten</v>
      </c>
      <c r="M47" s="3"/>
      <c r="N47" s="3"/>
      <c r="O47" s="3"/>
      <c r="P47" s="3"/>
    </row>
    <row r="48" spans="2:21" s="8" customFormat="1" x14ac:dyDescent="0.15">
      <c r="E48" s="3"/>
      <c r="F48" s="4" t="s">
        <v>2</v>
      </c>
      <c r="G48" s="4"/>
      <c r="H48" s="5" t="e">
        <f>#REF!</f>
        <v>#REF!</v>
      </c>
      <c r="I48" s="5" t="e">
        <f>#REF!</f>
        <v>#REF!</v>
      </c>
      <c r="J48" s="5" t="e">
        <f>#REF!</f>
        <v>#REF!</v>
      </c>
      <c r="K48" s="5" t="e">
        <f>#REF!</f>
        <v>#REF!</v>
      </c>
      <c r="L48" s="5" t="e">
        <f>#REF!</f>
        <v>#REF!</v>
      </c>
      <c r="M48" s="3"/>
      <c r="N48" s="3"/>
      <c r="O48" s="3"/>
      <c r="P48" s="3"/>
    </row>
    <row r="49" spans="5:16" s="8" customFormat="1" x14ac:dyDescent="0.15">
      <c r="E49" s="3"/>
      <c r="F49" s="4" t="s">
        <v>1</v>
      </c>
      <c r="G49" s="3"/>
      <c r="H49" s="5" t="e">
        <f>#REF!</f>
        <v>#REF!</v>
      </c>
      <c r="I49" s="5" t="e">
        <f>#REF!</f>
        <v>#REF!</v>
      </c>
      <c r="J49" s="5" t="e">
        <f>#REF!</f>
        <v>#REF!</v>
      </c>
      <c r="K49" s="5" t="e">
        <f>#REF!</f>
        <v>#REF!</v>
      </c>
      <c r="L49" s="5" t="e">
        <f>#REF!</f>
        <v>#REF!</v>
      </c>
      <c r="M49" s="3"/>
      <c r="N49" s="3"/>
      <c r="O49" s="3"/>
      <c r="P49" s="3"/>
    </row>
    <row r="50" spans="5:16" s="8" customFormat="1" x14ac:dyDescent="0.15">
      <c r="E50" s="3"/>
      <c r="F50" s="3"/>
      <c r="G50" s="3"/>
      <c r="H50" s="6">
        <v>1</v>
      </c>
      <c r="I50" s="6">
        <v>2</v>
      </c>
      <c r="J50" s="6">
        <v>3</v>
      </c>
      <c r="K50" s="6">
        <v>4</v>
      </c>
      <c r="L50" s="6">
        <v>5</v>
      </c>
      <c r="M50" s="3"/>
      <c r="N50" s="3"/>
      <c r="O50" s="3"/>
      <c r="P50" s="3"/>
    </row>
    <row r="51" spans="5:16" s="8" customFormat="1" x14ac:dyDescent="0.15">
      <c r="E51" s="3"/>
      <c r="F51" s="3"/>
      <c r="G51" s="3"/>
      <c r="H51" s="7" t="e">
        <f>IF(AND(#REF!&lt;0,#REF!&gt;0),-#REF!/(-#REF!+#REF!)+H50,"")</f>
        <v>#REF!</v>
      </c>
      <c r="I51" s="7" t="e">
        <f>IF(AND(#REF!&lt;0,#REF!&gt;0),-#REF!/(-#REF!+#REF!)+I50,"")</f>
        <v>#REF!</v>
      </c>
      <c r="J51" s="7" t="e">
        <f>IF(AND(#REF!&lt;0,#REF!&gt;0),-#REF!/(-#REF!+#REF!)+J50,"")</f>
        <v>#REF!</v>
      </c>
      <c r="K51" s="7" t="e">
        <f>IF(AND(#REF!&lt;0,#REF!&gt;0),-#REF!/(-#REF!+#REF!)+K50,"")</f>
        <v>#REF!</v>
      </c>
      <c r="L51" s="7" t="e">
        <f>IF(AND(#REF!&lt;0,#REF!&gt;0),-#REF!/(-#REF!+#REF!)+L50,"")</f>
        <v>#REF!</v>
      </c>
      <c r="M51" s="3"/>
      <c r="N51" s="3"/>
      <c r="O51" s="3"/>
      <c r="P51" s="3"/>
    </row>
    <row r="52" spans="5:16" s="8" customFormat="1" x14ac:dyDescent="0.15">
      <c r="E52" s="3"/>
      <c r="F52" s="3"/>
      <c r="G52" s="3"/>
      <c r="H52" s="5" t="e">
        <f>IF(AND(#REF!&lt;0,#REF!&gt;0),-#REF!/(-#REF!+#REF!)+H50,"")</f>
        <v>#REF!</v>
      </c>
      <c r="I52" s="5" t="e">
        <f>IF(AND(#REF!&lt;0,#REF!&gt;0),-#REF!/(-#REF!+#REF!)+I50,"")</f>
        <v>#REF!</v>
      </c>
      <c r="J52" s="10" t="e">
        <f>IF(AND(#REF!&lt;0,#REF!&gt;0),-#REF!/(-#REF!+#REF!)+J50,"")</f>
        <v>#REF!</v>
      </c>
      <c r="K52" s="5" t="e">
        <f>IF(AND(#REF!&lt;0,#REF!&gt;0),-#REF!/(-#REF!+#REF!)+K50,"")</f>
        <v>#REF!</v>
      </c>
      <c r="L52" s="5" t="e">
        <f>IF(AND(#REF!&lt;0,#REF!&gt;0),-#REF!/(-#REF!+#REF!)+L50,"")</f>
        <v>#REF!</v>
      </c>
      <c r="M52" s="3"/>
      <c r="N52" s="3"/>
      <c r="O52" s="3"/>
      <c r="P52" s="3"/>
    </row>
    <row r="53" spans="5:16" s="8" customFormat="1" x14ac:dyDescent="0.15">
      <c r="E53" s="3"/>
      <c r="F53" s="3"/>
      <c r="G53" s="3"/>
      <c r="H53" s="3"/>
      <c r="I53" s="3"/>
      <c r="J53" s="3"/>
      <c r="K53" s="3"/>
      <c r="L53" s="3"/>
      <c r="M53" s="3"/>
      <c r="N53" s="3"/>
      <c r="O53" s="3"/>
      <c r="P53" s="3"/>
    </row>
    <row r="54" spans="5:16" s="8" customFormat="1" x14ac:dyDescent="0.15"/>
    <row r="55" spans="5:16" s="8" customFormat="1" x14ac:dyDescent="0.15"/>
    <row r="56" spans="5:16" s="8" customFormat="1" x14ac:dyDescent="0.15"/>
    <row r="57" spans="5:16" s="8" customFormat="1" x14ac:dyDescent="0.15"/>
    <row r="58" spans="5:16" s="8" customFormat="1" x14ac:dyDescent="0.15"/>
    <row r="59" spans="5:16" s="8" customFormat="1" x14ac:dyDescent="0.15"/>
    <row r="60" spans="5:16" s="8" customFormat="1" x14ac:dyDescent="0.15"/>
    <row r="61" spans="5:16" s="8" customFormat="1" x14ac:dyDescent="0.15"/>
    <row r="62" spans="5:16" s="8" customFormat="1" x14ac:dyDescent="0.15"/>
    <row r="63" spans="5:16" s="8" customFormat="1" x14ac:dyDescent="0.15"/>
    <row r="64" spans="5:16" s="8" customFormat="1" x14ac:dyDescent="0.15"/>
    <row r="65" s="8" customFormat="1" x14ac:dyDescent="0.15"/>
    <row r="66" s="8" customFormat="1" x14ac:dyDescent="0.15"/>
    <row r="67" s="8" customFormat="1" x14ac:dyDescent="0.15"/>
    <row r="68" s="8" customFormat="1" x14ac:dyDescent="0.15"/>
    <row r="69" s="8" customFormat="1" x14ac:dyDescent="0.15"/>
    <row r="70" s="8" customFormat="1" x14ac:dyDescent="0.15"/>
    <row r="71" s="8" customFormat="1" x14ac:dyDescent="0.15"/>
  </sheetData>
  <sheetProtection sheet="1" objects="1" scenarios="1" selectLockedCells="1" selectUnlockedCells="1"/>
  <customSheetViews>
    <customSheetView guid="{C1978395-E8B6-0344-A180-6F31AE067C04}" scale="120" showPageBreaks="1" showGridLines="0" fitToPage="1" view="pageLayout">
      <selection activeCell="E11" sqref="E11"/>
      <pageMargins left="0.75000000000000011" right="0.75000000000000011" top="1" bottom="1" header="0.5" footer="0.5"/>
      <pageSetup paperSize="9" scale="42" orientation="landscape" horizontalDpi="4294967292" verticalDpi="4294967292"/>
    </customSheetView>
  </customSheetViews>
  <mergeCells count="8">
    <mergeCell ref="I2:L2"/>
    <mergeCell ref="C33:E33"/>
    <mergeCell ref="B7:C7"/>
    <mergeCell ref="B11:C11"/>
    <mergeCell ref="B5:C5"/>
    <mergeCell ref="B8:C8"/>
    <mergeCell ref="B10:C10"/>
    <mergeCell ref="B13:C13"/>
  </mergeCells>
  <phoneticPr fontId="9" type="noConversion"/>
  <conditionalFormatting sqref="I2">
    <cfRule type="expression" dxfId="51" priority="51">
      <formula>I2=""</formula>
    </cfRule>
  </conditionalFormatting>
  <conditionalFormatting sqref="C33:E33">
    <cfRule type="expression" dxfId="50" priority="50">
      <formula>$C$33=""</formula>
    </cfRule>
  </conditionalFormatting>
  <conditionalFormatting sqref="I10">
    <cfRule type="dataBar" priority="48">
      <dataBar>
        <cfvo type="min"/>
        <cfvo type="max"/>
        <color rgb="FF638EC6"/>
      </dataBar>
      <extLst>
        <ext xmlns:x14="http://schemas.microsoft.com/office/spreadsheetml/2009/9/main" uri="{B025F937-C7B1-47D3-B67F-A62EFF666E3E}">
          <x14:id>{4B14378B-97B9-0B44-8469-ADCB1EC04EA3}</x14:id>
        </ext>
      </extLst>
    </cfRule>
  </conditionalFormatting>
  <conditionalFormatting sqref="C19">
    <cfRule type="expression" dxfId="49" priority="46">
      <formula>C19=""</formula>
    </cfRule>
  </conditionalFormatting>
  <conditionalFormatting sqref="C20">
    <cfRule type="expression" dxfId="48" priority="45">
      <formula>C20=""</formula>
    </cfRule>
  </conditionalFormatting>
  <conditionalFormatting sqref="C21">
    <cfRule type="expression" dxfId="47" priority="44">
      <formula>C21=""</formula>
    </cfRule>
  </conditionalFormatting>
  <conditionalFormatting sqref="C22">
    <cfRule type="expression" dxfId="46" priority="43">
      <formula>C22=""</formula>
    </cfRule>
  </conditionalFormatting>
  <conditionalFormatting sqref="C23:C28">
    <cfRule type="expression" dxfId="45" priority="42">
      <formula>C23=""</formula>
    </cfRule>
  </conditionalFormatting>
  <conditionalFormatting sqref="D19">
    <cfRule type="expression" dxfId="44" priority="41">
      <formula>D19=""</formula>
    </cfRule>
  </conditionalFormatting>
  <conditionalFormatting sqref="D20">
    <cfRule type="expression" dxfId="43" priority="40">
      <formula>D20=""</formula>
    </cfRule>
  </conditionalFormatting>
  <conditionalFormatting sqref="D21">
    <cfRule type="expression" dxfId="42" priority="39">
      <formula>D21=""</formula>
    </cfRule>
  </conditionalFormatting>
  <conditionalFormatting sqref="D22">
    <cfRule type="expression" dxfId="41" priority="38">
      <formula>D22=""</formula>
    </cfRule>
  </conditionalFormatting>
  <conditionalFormatting sqref="D23:D28">
    <cfRule type="expression" dxfId="40" priority="37">
      <formula>D23=""</formula>
    </cfRule>
  </conditionalFormatting>
  <conditionalFormatting sqref="H19">
    <cfRule type="expression" dxfId="39" priority="36">
      <formula>H19=""</formula>
    </cfRule>
  </conditionalFormatting>
  <conditionalFormatting sqref="H20">
    <cfRule type="expression" dxfId="38" priority="35">
      <formula>H20=""</formula>
    </cfRule>
  </conditionalFormatting>
  <conditionalFormatting sqref="H21">
    <cfRule type="expression" dxfId="37" priority="34">
      <formula>H21=""</formula>
    </cfRule>
  </conditionalFormatting>
  <conditionalFormatting sqref="H22">
    <cfRule type="expression" dxfId="36" priority="33">
      <formula>H22=""</formula>
    </cfRule>
  </conditionalFormatting>
  <conditionalFormatting sqref="H23:H28">
    <cfRule type="expression" dxfId="35" priority="32">
      <formula>H23=""</formula>
    </cfRule>
  </conditionalFormatting>
  <conditionalFormatting sqref="L19">
    <cfRule type="expression" dxfId="34" priority="27">
      <formula>L19=""</formula>
    </cfRule>
  </conditionalFormatting>
  <conditionalFormatting sqref="L20">
    <cfRule type="expression" dxfId="33" priority="26">
      <formula>L20=""</formula>
    </cfRule>
  </conditionalFormatting>
  <conditionalFormatting sqref="L21">
    <cfRule type="expression" dxfId="32" priority="25">
      <formula>L21=""</formula>
    </cfRule>
  </conditionalFormatting>
  <conditionalFormatting sqref="L22">
    <cfRule type="expression" dxfId="31" priority="24">
      <formula>L22=""</formula>
    </cfRule>
  </conditionalFormatting>
  <conditionalFormatting sqref="L23">
    <cfRule type="expression" dxfId="30" priority="23">
      <formula>L23=""</formula>
    </cfRule>
  </conditionalFormatting>
  <conditionalFormatting sqref="L24:L30">
    <cfRule type="expression" dxfId="29" priority="22">
      <formula>L24=""</formula>
    </cfRule>
  </conditionalFormatting>
  <conditionalFormatting sqref="K25:K30">
    <cfRule type="expression" dxfId="28" priority="20">
      <formula>K25=""</formula>
    </cfRule>
  </conditionalFormatting>
  <conditionalFormatting sqref="B13:C13">
    <cfRule type="cellIs" dxfId="27" priority="15" operator="lessThan">
      <formula>0</formula>
    </cfRule>
  </conditionalFormatting>
  <conditionalFormatting sqref="B13:C13">
    <cfRule type="expression" dxfId="26" priority="49">
      <formula>#REF!</formula>
    </cfRule>
  </conditionalFormatting>
  <conditionalFormatting sqref="C15">
    <cfRule type="expression" dxfId="25" priority="14">
      <formula>$C$15=""</formula>
    </cfRule>
  </conditionalFormatting>
  <conditionalFormatting sqref="B26:B28">
    <cfRule type="expression" dxfId="24" priority="13">
      <formula>B26=""</formula>
    </cfRule>
  </conditionalFormatting>
  <conditionalFormatting sqref="B19">
    <cfRule type="expression" dxfId="23" priority="12">
      <formula>B19=""</formula>
    </cfRule>
  </conditionalFormatting>
  <conditionalFormatting sqref="B20">
    <cfRule type="expression" dxfId="22" priority="11">
      <formula>B20=""</formula>
    </cfRule>
  </conditionalFormatting>
  <conditionalFormatting sqref="B21">
    <cfRule type="expression" dxfId="21" priority="10">
      <formula>B21=""</formula>
    </cfRule>
  </conditionalFormatting>
  <conditionalFormatting sqref="B22">
    <cfRule type="expression" dxfId="20" priority="9">
      <formula>B22=""</formula>
    </cfRule>
  </conditionalFormatting>
  <conditionalFormatting sqref="B23">
    <cfRule type="expression" dxfId="19" priority="8">
      <formula>B23=""</formula>
    </cfRule>
  </conditionalFormatting>
  <conditionalFormatting sqref="B24:B25">
    <cfRule type="expression" dxfId="18" priority="7">
      <formula>B24=""</formula>
    </cfRule>
  </conditionalFormatting>
  <conditionalFormatting sqref="K23">
    <cfRule type="expression" dxfId="17" priority="6">
      <formula>K23=""</formula>
    </cfRule>
  </conditionalFormatting>
  <conditionalFormatting sqref="K24">
    <cfRule type="expression" dxfId="16" priority="5">
      <formula>K24=""</formula>
    </cfRule>
  </conditionalFormatting>
  <conditionalFormatting sqref="K19">
    <cfRule type="expression" dxfId="15" priority="4">
      <formula>K19=""</formula>
    </cfRule>
  </conditionalFormatting>
  <conditionalFormatting sqref="K20">
    <cfRule type="expression" dxfId="14" priority="3">
      <formula>K20=""</formula>
    </cfRule>
  </conditionalFormatting>
  <conditionalFormatting sqref="K21">
    <cfRule type="expression" dxfId="13" priority="2">
      <formula>K21=""</formula>
    </cfRule>
  </conditionalFormatting>
  <conditionalFormatting sqref="K22">
    <cfRule type="expression" dxfId="12" priority="1">
      <formula>K22=""</formula>
    </cfRule>
  </conditionalFormatting>
  <dataValidations count="1">
    <dataValidation type="list" allowBlank="1" showInputMessage="1" showErrorMessage="1" sqref="C15" xr:uid="{00000000-0002-0000-0300-000000000000}">
      <formula1>$P$5:$P$7</formula1>
    </dataValidation>
  </dataValidations>
  <pageMargins left="0.25" right="0.25" top="0.75" bottom="0.75" header="0.3" footer="0.3"/>
  <pageSetup paperSize="9" orientation="landscape" horizontalDpi="4294967292" verticalDpi="4294967292"/>
  <drawing r:id="rId1"/>
  <tableParts count="2">
    <tablePart r:id="rId2"/>
    <tablePart r:id="rId3"/>
  </tableParts>
  <extLst>
    <ext xmlns:x14="http://schemas.microsoft.com/office/spreadsheetml/2009/9/main" uri="{78C0D931-6437-407d-A8EE-F0AAD7539E65}">
      <x14:conditionalFormattings>
        <x14:conditionalFormatting xmlns:xm="http://schemas.microsoft.com/office/excel/2006/main">
          <x14:cfRule type="dataBar" id="{4B14378B-97B9-0B44-8469-ADCB1EC04EA3}">
            <x14:dataBar minLength="0" maxLength="100" border="1" negativeBarBorderColorSameAsPositive="0">
              <x14:cfvo type="autoMin"/>
              <x14:cfvo type="autoMax"/>
              <x14:borderColor rgb="FF638EC6"/>
              <x14:negativeFillColor rgb="FFFF0000"/>
              <x14:negativeBorderColor rgb="FFFF0000"/>
              <x14:axisColor rgb="FF000000"/>
            </x14:dataBar>
          </x14:cfRule>
          <xm:sqref>I10</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How to use</vt:lpstr>
      <vt:lpstr>Template</vt:lpstr>
      <vt:lpstr>Example</vt:lpstr>
      <vt:lpstr>Example!Print_Area</vt:lpstr>
      <vt:lpstr>Template!Print_Area</vt:lpstr>
      <vt:lpstr>Template!TotalMonthlyExpenses</vt:lpstr>
      <vt:lpstr>TotalMonthlyExpenses</vt:lpstr>
      <vt:lpstr>Template!TotalMonthlyIncome</vt:lpstr>
      <vt:lpstr>TotalMonthlyIncome</vt:lpstr>
    </vt:vector>
  </TitlesOfParts>
  <Company>Innovalor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 Janssen</dc:creator>
  <cp:lastModifiedBy>Liesbeth van den Berg</cp:lastModifiedBy>
  <cp:lastPrinted>2016-07-25T09:50:08Z</cp:lastPrinted>
  <dcterms:created xsi:type="dcterms:W3CDTF">2015-08-06T13:57:34Z</dcterms:created>
  <dcterms:modified xsi:type="dcterms:W3CDTF">2018-06-25T08:26:18Z</dcterms:modified>
</cp:coreProperties>
</file>